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65146" windowWidth="9570" windowHeight="9120" activeTab="3"/>
  </bookViews>
  <sheets>
    <sheet name="IS" sheetId="1" r:id="rId1"/>
    <sheet name="BS" sheetId="2" r:id="rId2"/>
    <sheet name="StmtEquity" sheetId="3" r:id="rId3"/>
    <sheet name="Cashflow" sheetId="4" r:id="rId4"/>
    <sheet name="Notes" sheetId="5" r:id="rId5"/>
  </sheets>
  <definedNames>
    <definedName name="_xlnm.Print_Area" localSheetId="1">'BS'!$A$1:$G$55</definedName>
    <definedName name="_xlnm.Print_Area" localSheetId="3">'Cashflow'!$A$1:$G$55</definedName>
    <definedName name="_xlnm.Print_Area" localSheetId="0">'IS'!$A$1:$H$57</definedName>
    <definedName name="_xlnm.Print_Area" localSheetId="4">'Notes'!$A$1:$I$287</definedName>
    <definedName name="_xlnm.Print_Area" localSheetId="2">'StmtEquity'!$A$1:$G$46</definedName>
    <definedName name="_xlnm.Print_Titles" localSheetId="4">'Notes'!$1:$10</definedName>
  </definedNames>
  <calcPr fullCalcOnLoad="1"/>
</workbook>
</file>

<file path=xl/sharedStrings.xml><?xml version="1.0" encoding="utf-8"?>
<sst xmlns="http://schemas.openxmlformats.org/spreadsheetml/2006/main" count="434" uniqueCount="283">
  <si>
    <t>The Directors are of the opinion that the Group has no contingent liabilities which, upon crystallisation would have a material impact on the financial position and business of the Group as at 13 November 2006 (the latest practicable date which is not earlier than 7 days from the date of issue of this financial results).</t>
  </si>
  <si>
    <t>As at 13 November 2006, there were no material commitment for capital expenditure contracted for or known to be contracted by the Group which might have a material impact on the financial position or business of the Group.</t>
  </si>
  <si>
    <t>The public issue of 17,098,400 new ordinary shares of RM0.50 each in the Company at an issue price of RM1.00 ("Public Issue") had all been fully subscribed on its closing date on 5 July 2006 and the entire share capital of 82,200,010 ordinary shares were listed on the Second Board of Bursa Malaysia Securities Berhad on 18 July 2006.  The Company raised a total gross proceeds of RM17,098,400 from the Public Issue  and the utilisation of proceeds as at 13 November 2006 (the latest practicable date not earlier than seven (7) days from the date of issue of this report) are as follows:</t>
  </si>
  <si>
    <t>17 November 2006</t>
  </si>
  <si>
    <t>This is prepared based on the unaudited consolidated results of the Group for the financial period ended 30 September 2006 and is to be read in conjunction with the audited Financial Statement for the financial period ended 31 January 2006 and the accompanying explanatory notes attached to the Interim Financial Report and the Prospectus dated 28 June 2006.</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</si>
  <si>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WHSB, a wholly-owned subsidiary of the Company.  The said pioneer status granted is for a period of five (5) years commencing from 6 June 2005 to 5 June 2010.</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</si>
  <si>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</si>
  <si>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</si>
  <si>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</si>
  <si>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</si>
  <si>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</si>
  <si>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</si>
  <si>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</si>
  <si>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</si>
  <si>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</si>
  <si>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</si>
  <si>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</si>
  <si>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</si>
  <si>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</si>
  <si>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</si>
  <si>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</si>
  <si>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</si>
  <si>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</si>
  <si>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</si>
  <si>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</si>
  <si>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</si>
  <si>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</si>
  <si>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</si>
  <si>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</si>
  <si>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</si>
  <si>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</si>
  <si>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</si>
  <si>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profits</t>
  </si>
  <si>
    <t>Distributable</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</si>
  <si>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</si>
  <si>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</si>
  <si>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</si>
  <si>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</si>
  <si>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</si>
  <si>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</si>
  <si>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</si>
  <si>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</si>
  <si>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</si>
  <si>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</si>
  <si>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</si>
  <si>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</si>
  <si>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</si>
  <si>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</si>
  <si>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</si>
  <si>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</si>
  <si>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</si>
  <si>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</si>
  <si>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</si>
  <si>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</si>
  <si>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</si>
  <si>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</si>
  <si>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</si>
  <si>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</si>
  <si>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</si>
  <si>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</si>
  <si>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</si>
  <si>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</si>
  <si>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</si>
  <si>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</si>
  <si>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</si>
  <si>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</si>
  <si>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</si>
  <si>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</si>
  <si>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</si>
  <si>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</si>
  <si>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</si>
  <si>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</si>
  <si>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</si>
  <si>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</si>
  <si>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</si>
  <si>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</si>
  <si>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</si>
  <si>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</si>
  <si>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</si>
  <si>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Save as disclosed below, there were no corporate proposals announced but not yet completed as at the date of this announcement:</t>
  </si>
  <si>
    <t>Authorisation for issue</t>
  </si>
  <si>
    <t xml:space="preserve"> </t>
  </si>
  <si>
    <t>N/A</t>
  </si>
  <si>
    <t>Cost of sales</t>
  </si>
  <si>
    <t>Selling and distribution expenses</t>
  </si>
  <si>
    <t>Inventories</t>
  </si>
  <si>
    <t>Profit for the financial period</t>
  </si>
  <si>
    <t>There were no unusual items affecting assets, liabilities, equity, net income or cash flows of the Group for the current quarter under review.</t>
  </si>
  <si>
    <t xml:space="preserve">Material events subsequent to the end of the quarter </t>
  </si>
  <si>
    <t>Income tax</t>
  </si>
  <si>
    <t>Deferred tax</t>
  </si>
  <si>
    <t>Cash in hand</t>
  </si>
  <si>
    <t>Cash at banks</t>
  </si>
  <si>
    <t>Earnings per share (sen):</t>
  </si>
  <si>
    <t>Basic</t>
  </si>
  <si>
    <t>Diluted</t>
  </si>
  <si>
    <t>There were no changes in estimates of amounts which have a material effect in the current quarter under review.</t>
  </si>
  <si>
    <t>Cash used in operations</t>
  </si>
  <si>
    <t>Net cash used in operating activities</t>
  </si>
  <si>
    <t>Net cash used in investing activities</t>
  </si>
  <si>
    <t xml:space="preserve">*     </t>
  </si>
  <si>
    <t>*</t>
  </si>
  <si>
    <t>There were no financial instruments with off balance sheet risk applicable to the Group as at the date of this announcement.</t>
  </si>
  <si>
    <t>WELLCALL HOLDINGS BERHAD (707346 - W)</t>
  </si>
  <si>
    <t>Cumulative</t>
  </si>
  <si>
    <t>Pre-acquisition profit</t>
  </si>
  <si>
    <t>Other investment</t>
  </si>
  <si>
    <t>Other receivables, deposits and prepayment</t>
  </si>
  <si>
    <t>Reserve on consolidation</t>
  </si>
  <si>
    <t>Deferred taxation</t>
  </si>
  <si>
    <t>Net loss for the period</t>
  </si>
  <si>
    <t xml:space="preserve">Reserve on </t>
  </si>
  <si>
    <t>Consolidation</t>
  </si>
  <si>
    <t>&lt;-----Non-distributable-----&gt;</t>
  </si>
  <si>
    <t>Issued during the period</t>
  </si>
  <si>
    <t>Acquisition of subsidiary company</t>
  </si>
  <si>
    <t>Net profit for the period</t>
  </si>
  <si>
    <t>Depreciation of property, plant and equipment</t>
  </si>
  <si>
    <t>Issuance of shares</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</si>
  <si>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</si>
  <si>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</si>
  <si>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</si>
  <si>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</si>
  <si>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</si>
  <si>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</si>
  <si>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</si>
  <si>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</si>
  <si>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</si>
  <si>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</si>
  <si>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</si>
  <si>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</si>
  <si>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</si>
  <si>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</si>
  <si>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</si>
  <si>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</si>
  <si>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Year to date</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</si>
  <si>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</si>
  <si>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</si>
  <si>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</si>
  <si>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</si>
  <si>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</si>
  <si>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</si>
  <si>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</si>
  <si>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</si>
  <si>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</si>
  <si>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</si>
  <si>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</si>
  <si>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</si>
  <si>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</si>
  <si>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</si>
  <si>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</si>
  <si>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</si>
  <si>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</si>
  <si>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Corporate proposals</t>
  </si>
  <si>
    <t>(a)</t>
  </si>
  <si>
    <t>Status of Corporate Proposals</t>
  </si>
  <si>
    <t>(b)</t>
  </si>
  <si>
    <t>Status of Utilisation of Proceeds</t>
  </si>
  <si>
    <t>Basic earnings per share is calculated by dividing net profit attributable to ordinary equity holders by the weighted average number of ordinary shares in issue during the period.</t>
  </si>
  <si>
    <t xml:space="preserve">                           3 months ended</t>
  </si>
  <si>
    <t>#</t>
  </si>
  <si>
    <t xml:space="preserve">Proposed </t>
  </si>
  <si>
    <t>Utilisation</t>
  </si>
  <si>
    <t xml:space="preserve">Utilisation as </t>
  </si>
  <si>
    <t>Balance</t>
  </si>
  <si>
    <t>Working capital</t>
  </si>
  <si>
    <t>Research and development</t>
  </si>
  <si>
    <t>Capital expenditure</t>
  </si>
  <si>
    <t>Defray estimated listing expenses</t>
  </si>
  <si>
    <t>Profit from operations *</t>
  </si>
  <si>
    <t>before deducting pre-acquisition profit</t>
  </si>
  <si>
    <t>(Audited)</t>
  </si>
  <si>
    <t>31 January 2006</t>
  </si>
  <si>
    <t>* -</t>
  </si>
  <si>
    <t>denotes RM2</t>
  </si>
  <si>
    <t>The unaudited condensed consolidated balance sheet should be read in conjunction with the audited Financial Statement for the financial period ended 31 January 2006 and the accompanying explanatory notes attached to the Interim Financial Report.</t>
  </si>
  <si>
    <t>The unaudited condensed consolidated statement of changes in equity should be read in conjunction with the audited Financial Statement for the financial period ended 31 January 2006 and the accompanying explanatory notes attached to the Interim Financial Report.</t>
  </si>
  <si>
    <t>The preceding year audited financial statements for the financial period ended 31 January 2006 was not subjected to any qualification.</t>
  </si>
  <si>
    <t>By order of the Board</t>
  </si>
  <si>
    <t>Wong Shan May (LS 0008582)</t>
  </si>
  <si>
    <t>Chin Woon Li (MAICSA 7008636)</t>
  </si>
  <si>
    <t>Company Secretaries</t>
  </si>
  <si>
    <t>As at current</t>
  </si>
  <si>
    <t>period ended</t>
  </si>
  <si>
    <t xml:space="preserve">financial </t>
  </si>
  <si>
    <t>As at preceding</t>
  </si>
  <si>
    <t>ended</t>
  </si>
  <si>
    <t>ended *</t>
  </si>
  <si>
    <t>A14</t>
  </si>
  <si>
    <t>Disclosure of segmental information of the Group by business segment is not presented as the Group is primarily engaged in only one business segment which is the manufacturing of rubber hose.</t>
  </si>
  <si>
    <t>30 Sept 2006</t>
  </si>
  <si>
    <t>30 Sept 2005*</t>
  </si>
  <si>
    <t>-</t>
  </si>
  <si>
    <t>12 months</t>
  </si>
  <si>
    <t>Attributable to :</t>
  </si>
  <si>
    <t>Equity holders of the parent</t>
  </si>
  <si>
    <t>Tax Exempt dividend per share (sen)</t>
  </si>
  <si>
    <t>Gross interest income (RM'000)</t>
  </si>
  <si>
    <t>Gross interest expense (RM'000)</t>
  </si>
  <si>
    <t>Share premium</t>
  </si>
  <si>
    <t xml:space="preserve">                           12 months ended</t>
  </si>
  <si>
    <t>30 Sept 2005</t>
  </si>
  <si>
    <t>30 Sept 2006 #</t>
  </si>
  <si>
    <t>Issued ordinary shares at the beginning of period ('000)</t>
  </si>
  <si>
    <t>Effect of shares issued during the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</si>
  <si>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</si>
  <si>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</si>
  <si>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</si>
  <si>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</si>
  <si>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</si>
  <si>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Effect of share options</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</si>
  <si>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</si>
  <si>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</si>
  <si>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</si>
  <si>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</si>
  <si>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</si>
  <si>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</si>
  <si>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</si>
  <si>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</si>
  <si>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</si>
  <si>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</si>
  <si>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</si>
  <si>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</si>
  <si>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</si>
  <si>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</si>
  <si>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</si>
  <si>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As at 23 August 2005</t>
  </si>
  <si>
    <t>*-</t>
  </si>
  <si>
    <t>Issued pursuant to Public Issue</t>
  </si>
  <si>
    <t>7.3% interim tax exempt dividend</t>
  </si>
  <si>
    <t>As at 31 March 2006</t>
  </si>
  <si>
    <t>As at 30 June 2006</t>
  </si>
  <si>
    <t>As at 30 September 2006</t>
  </si>
  <si>
    <t>As this is the second quarterly report being drawn up, there are no comparative figures for the preceding year's corresponding quarter.</t>
  </si>
  <si>
    <t>CASHFLOW FROM FINANCING ACTIVITIES</t>
  </si>
  <si>
    <t>Proceeds from issuance of public shares</t>
  </si>
  <si>
    <t>Payment of listing expenses</t>
  </si>
  <si>
    <t>This is prepared based on the unaudited consolidated results of the Group for the financial period ended 30 September 2006 and is to be read in conjunction with the audited Financial Statement for the financial period ended 31 January 2006 and the accompanying explanatory notes attached to the Interim Financial Report.</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</si>
  <si>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</si>
  <si>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</si>
  <si>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</si>
  <si>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</si>
  <si>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RM’000</t>
  </si>
  <si>
    <t>%</t>
  </si>
  <si>
    <t>Forecast</t>
  </si>
  <si>
    <t>Actual</t>
  </si>
  <si>
    <t>Achieved</t>
  </si>
  <si>
    <t>Less: Pre-acquisition profits</t>
  </si>
  <si>
    <t>Profit attributable to ordinary shareholders</t>
  </si>
  <si>
    <t>The Group did not issue any profit guarantee.</t>
  </si>
  <si>
    <t>12 Months Ended</t>
  </si>
  <si>
    <t>30 September 2006</t>
  </si>
  <si>
    <t>Consolidated revenue</t>
  </si>
  <si>
    <t>Consolidated profit before taxation</t>
  </si>
  <si>
    <t>Less: Taxation</t>
  </si>
  <si>
    <t>Consolidated profit after taxation</t>
  </si>
  <si>
    <t>3 months</t>
  </si>
  <si>
    <t>As at 30 September 2006, the Group does not have any outstanding borrowings.</t>
  </si>
  <si>
    <t>at 13/10/2006</t>
  </si>
  <si>
    <t>The unaudited interim financial statements were authorised for issue by the Board of Directors in accordance with a resolution of the directors dated 17 November 2006.</t>
  </si>
  <si>
    <t>There were no corporate proposals announced as at 13 November 2006.</t>
  </si>
  <si>
    <t>Preceding year</t>
  </si>
  <si>
    <t>quarter</t>
  </si>
  <si>
    <t>corresponding</t>
  </si>
  <si>
    <t>Save as disclosed in Note 10 of Part B, in the opinion of the Directors, there were no material events between the end of the current quarter under review and the date of this report, which is likely to substantially affect the current quarterly results under review.</t>
  </si>
  <si>
    <t>Barring any unforeseen circumstances, the Directors believe that the Group's prospects for the next financial year remains favourable. The overall performance of the Group for the next financial year would continue to improve with the expected increase in production capacity, in line with the new factory expansion plan for the mandrel production division, which has been completed by end of September 2006.  The said new factory expansion is estimated to increase the factory floor space of the Group from 150,000 sq. ft. to 320,00 sq. ft..</t>
  </si>
  <si>
    <t>The weighted average number of ordinary shares in issue was significantly lower for the 12 months period 30 September 2006.  This is mainly attributable to the allotment of 65,101,610 shares was completed on 17 April 2006.</t>
  </si>
  <si>
    <t xml:space="preserve">For the current quarter ended 30 September 2006, the Group recorded revenue of RM17.14 million, representing a decrease of RM1.27 million against the previous quarter of RM18.41 million recorded on a proforma basis, attributed to the shifting of the entire mandrel production lines (in stages) in September 2006 to the newly completed factory situated adjacent to the existing factory.   The commercial production of the mandrel production lines only commenced by stages beginning from end of September 2006 till third week of October 2006 where all the mandrel production lines are fully engaged.  In addition, the productivity and efficiency of the new factory are expected to gradually improved over a period of next two (2) quarters when the learning curve is achieved for the newly installed semi-automated mandrel production lines.  The mandrel production division contributes more than 60% of the Group's revenue.  In line with the revenue recorded, the Group recorded a profit before taxation of RM3.14 million and a profit after taxation of RM2.89 million.  </t>
  </si>
  <si>
    <t>For The Fourth Quarter Ended 30 September 2006</t>
  </si>
  <si>
    <t>Profit/(loss) for the period</t>
  </si>
  <si>
    <t xml:space="preserve">The unaudited interim financial statements have been prepared in accordance with the reporting requirements outlined in the Financial Reporting Standard ("FRS") No. 134; Interim Financial Reporting issued by Malaysian Accounting Standards Board ("MASB"), and Paragraph 9.22 of the Listing Requirements of Bursa Malaysia Securities Berhad.
The interim financial statements should be read in conjunction with the audited financial statements of the Group for the financial period ended 31 January 2006 and the Prospectus dated 28 June 2006. These explanatory notes attached to the interim financial statements provide an explanation of events and transactions that are significant to an understanding of the changes in the financial position and performance of the Group since the financial period ended 31 January 2006.
The significant accounting policies and methods of computation adopted by the Group in the interim financial statements are consistent with those adopted in the audited financial statements for the financial period ended 31 January 2006.
</t>
  </si>
  <si>
    <t>There were no issuance, cancellations, repurchases, resale and repayment of debt and equity securities in the current quarter and current financial year-to-date under review, save for the corporate proposal disclosed in note 13 of Part B.</t>
  </si>
  <si>
    <t xml:space="preserve">An interim tax exempt dividend of 3.65 sen on 82,200,010 ordinary shares of RM0.50 each in respect of the financial period ended 30 September 2006 amounting to RM3,000,300.39 was paid on 29 September 2006.
</t>
  </si>
  <si>
    <t>For the 12 months ended 30 September 2006, the Group recorded a revenue of RM67.46 million and a profit before taxation (after deducting pre-acquisition profit) of RM6.38 million and a profit after taxation (after deduting pre-acquisition profit) of RM5.88 million.  This is in line with the completion of the acquisition of its wholly-owned subsidiary, namely WHSB on 17 April 2006 by the Company.</t>
  </si>
  <si>
    <t>The actual consolidated profit for the period exceeded the forecast profit for the period by 11% is mainly attributable to the higher revenue achieved compared to the forecast revenue for the Group.  The consolidated revenue exceeded the forecast revenue by approximately 8% and is mainly driven by overall increase in sales order from existing and new customers.</t>
  </si>
  <si>
    <t>Consolidated profit for the period</t>
  </si>
  <si>
    <t>Dividends</t>
  </si>
  <si>
    <t>The Directors do not recommend any payment of final dividend for the financial year ended 30 September 2006.</t>
  </si>
  <si>
    <t>Part A - Explanatory Notes Pursuant to FRS 134</t>
  </si>
  <si>
    <t>Part A - Explanatory Notes Pursuant to FRS 134 (Cont'd)</t>
  </si>
  <si>
    <t>There were no comparative figures for the immediate preceding quarter as this is the Group's second quarterly announcement in conjunction with the listing and quotation of the Company on the Second Board of Bursa Malaysia Securities Berhad on 18 July 2006.</t>
  </si>
  <si>
    <t>B12(a)</t>
  </si>
  <si>
    <t>B12(b)</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</si>
</sst>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_);[Red]\(#,##0.0\)"/>
    <numFmt numFmtId="185" formatCode="_(* #,##0.0_);_(* \(#,##0.0\);_(* &quot;-&quot;?_);_(@_)"/>
    <numFmt numFmtId="186" formatCode="#,##0.0_);\(#,##0.0\)"/>
    <numFmt numFmtId="187" formatCode="0.00_);\(0.00\)"/>
    <numFmt numFmtId="188" formatCode="0.0_);\(0.0\)"/>
    <numFmt numFmtId="189" formatCode="0_);\(0\)"/>
    <numFmt numFmtId="190" formatCode="0.0%"/>
    <numFmt numFmtId="191" formatCode="0.000%"/>
  </numFmts>
  <fonts count="11">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10.5"/>
      <name val="Times New Roman"/>
      <family val="1"/>
    </font>
    <font>
      <b/>
      <sz val="10.5"/>
      <name val="Times New Roman"/>
      <family val="1"/>
    </font>
    <font>
      <b/>
      <sz val="10"/>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15" applyFont="1" applyAlignment="1">
      <alignment vertical="top"/>
    </xf>
    <xf numFmtId="173" fontId="2" fillId="0" borderId="0" xfId="15" applyNumberFormat="1" applyFont="1" applyAlignment="1">
      <alignment vertical="top"/>
    </xf>
    <xf numFmtId="173" fontId="2" fillId="0" borderId="1" xfId="15" applyNumberFormat="1" applyFont="1" applyBorder="1" applyAlignment="1">
      <alignment vertical="top"/>
    </xf>
    <xf numFmtId="173"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73" fontId="2" fillId="0" borderId="0" xfId="15" applyNumberFormat="1" applyFont="1" applyBorder="1" applyAlignment="1">
      <alignment vertical="top"/>
    </xf>
    <xf numFmtId="173" fontId="2" fillId="0" borderId="0" xfId="15" applyNumberFormat="1" applyFont="1" applyBorder="1" applyAlignment="1">
      <alignment horizontal="right" vertical="top"/>
    </xf>
    <xf numFmtId="173" fontId="1" fillId="0" borderId="0" xfId="15" applyNumberFormat="1" applyFont="1" applyBorder="1" applyAlignment="1" quotePrefix="1">
      <alignment horizontal="right" vertical="top"/>
    </xf>
    <xf numFmtId="173" fontId="2" fillId="0" borderId="3" xfId="15" applyNumberFormat="1" applyFont="1" applyBorder="1" applyAlignment="1">
      <alignment vertical="top"/>
    </xf>
    <xf numFmtId="173" fontId="2" fillId="0" borderId="4" xfId="15" applyNumberFormat="1" applyFont="1" applyBorder="1" applyAlignment="1">
      <alignment vertical="top"/>
    </xf>
    <xf numFmtId="173" fontId="2" fillId="0" borderId="0" xfId="0" applyNumberFormat="1" applyFont="1" applyAlignment="1">
      <alignment vertical="top"/>
    </xf>
    <xf numFmtId="0" fontId="1" fillId="0" borderId="0" xfId="0" applyFont="1" applyBorder="1" applyAlignment="1">
      <alignment vertical="top"/>
    </xf>
    <xf numFmtId="173" fontId="2" fillId="0" borderId="0" xfId="15" applyNumberFormat="1" applyFont="1" applyBorder="1" applyAlignment="1" quotePrefix="1">
      <alignment horizontal="right" vertical="top"/>
    </xf>
    <xf numFmtId="173" fontId="2" fillId="0" borderId="0" xfId="15" applyNumberFormat="1" applyFont="1" applyFill="1" applyBorder="1" applyAlignment="1">
      <alignment vertical="top"/>
    </xf>
    <xf numFmtId="173" fontId="2" fillId="0" borderId="0" xfId="15" applyNumberFormat="1" applyFont="1" applyFill="1" applyBorder="1" applyAlignment="1">
      <alignment horizontal="right" vertical="top"/>
    </xf>
    <xf numFmtId="173" fontId="2" fillId="0" borderId="1" xfId="15" applyNumberFormat="1" applyFont="1" applyFill="1" applyBorder="1" applyAlignment="1">
      <alignment vertical="top"/>
    </xf>
    <xf numFmtId="173" fontId="2" fillId="0" borderId="1" xfId="15" applyNumberFormat="1" applyFont="1" applyFill="1" applyBorder="1" applyAlignment="1" quotePrefix="1">
      <alignment horizontal="right" vertical="top"/>
    </xf>
    <xf numFmtId="173" fontId="1" fillId="0" borderId="0" xfId="15" applyNumberFormat="1" applyFont="1" applyFill="1" applyBorder="1" applyAlignment="1" quotePrefix="1">
      <alignment horizontal="right" vertical="top"/>
    </xf>
    <xf numFmtId="0" fontId="3" fillId="0" borderId="0" xfId="0" applyFont="1" applyAlignment="1">
      <alignment vertical="top"/>
    </xf>
    <xf numFmtId="173" fontId="2" fillId="0" borderId="0" xfId="15" applyNumberFormat="1" applyFont="1" applyFill="1" applyAlignment="1">
      <alignment vertical="top"/>
    </xf>
    <xf numFmtId="0" fontId="2" fillId="0" borderId="0" xfId="0" applyFont="1" applyFill="1" applyAlignment="1">
      <alignment vertical="top"/>
    </xf>
    <xf numFmtId="43" fontId="1" fillId="0" borderId="0" xfId="15" applyFont="1" applyBorder="1" applyAlignment="1">
      <alignment horizontal="right" vertical="top"/>
    </xf>
    <xf numFmtId="0" fontId="2" fillId="0" borderId="0" xfId="0" applyFont="1" applyBorder="1" applyAlignment="1">
      <alignment horizontal="justify" vertical="top"/>
    </xf>
    <xf numFmtId="0" fontId="0" fillId="0" borderId="0" xfId="0" applyAlignment="1">
      <alignment vertical="top" wrapText="1"/>
    </xf>
    <xf numFmtId="0" fontId="2" fillId="0" borderId="0" xfId="0" applyFont="1" applyFill="1" applyAlignment="1">
      <alignment horizontal="justify" vertical="top" wrapText="1"/>
    </xf>
    <xf numFmtId="173" fontId="2" fillId="0" borderId="0" xfId="15" applyNumberFormat="1" applyFont="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73" fontId="2" fillId="0" borderId="1" xfId="15" applyNumberFormat="1" applyFont="1" applyBorder="1" applyAlignment="1">
      <alignment horizontal="right" vertical="top"/>
    </xf>
    <xf numFmtId="173" fontId="2" fillId="0" borderId="3" xfId="15" applyNumberFormat="1" applyFont="1" applyBorder="1" applyAlignment="1">
      <alignment horizontal="right" vertical="top"/>
    </xf>
    <xf numFmtId="173" fontId="2" fillId="0" borderId="5" xfId="15"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43" fontId="2" fillId="0" borderId="0" xfId="15" applyFont="1" applyBorder="1" applyAlignment="1">
      <alignment vertical="top"/>
    </xf>
    <xf numFmtId="41" fontId="2" fillId="0" borderId="0" xfId="0" applyNumberFormat="1" applyFont="1" applyFill="1" applyBorder="1" applyAlignment="1">
      <alignment horizontal="right" vertical="top" wrapText="1"/>
    </xf>
    <xf numFmtId="0" fontId="1" fillId="0" borderId="0" xfId="0" applyFont="1" applyBorder="1" applyAlignment="1" quotePrefix="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2" fillId="0" borderId="0" xfId="15" applyFont="1" applyBorder="1" applyAlignment="1">
      <alignment horizontal="right" vertical="top"/>
    </xf>
    <xf numFmtId="43" fontId="1" fillId="0" borderId="0" xfId="15" applyNumberFormat="1" applyFont="1" applyAlignment="1" quotePrefix="1">
      <alignment horizontal="right" vertical="top"/>
    </xf>
    <xf numFmtId="44" fontId="1" fillId="0" borderId="0" xfId="0" applyNumberFormat="1" applyFont="1" applyAlignment="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173" fontId="1" fillId="0" borderId="0" xfId="15" applyNumberFormat="1" applyFont="1" applyAlignment="1">
      <alignment horizontal="right" vertical="top"/>
    </xf>
    <xf numFmtId="41" fontId="2" fillId="0" borderId="0" xfId="0" applyNumberFormat="1" applyFont="1" applyFill="1" applyAlignment="1">
      <alignment horizontal="right" vertical="top"/>
    </xf>
    <xf numFmtId="173" fontId="2" fillId="0" borderId="3" xfId="15" applyNumberFormat="1" applyFont="1" applyFill="1" applyBorder="1" applyAlignment="1">
      <alignment horizontal="right" vertical="top"/>
    </xf>
    <xf numFmtId="173" fontId="2" fillId="0" borderId="2" xfId="15" applyNumberFormat="1" applyFont="1" applyFill="1" applyBorder="1" applyAlignment="1">
      <alignment vertical="top"/>
    </xf>
    <xf numFmtId="173" fontId="1" fillId="0" borderId="1" xfId="15" applyNumberFormat="1" applyFont="1" applyBorder="1" applyAlignment="1">
      <alignment horizontal="right" vertical="top"/>
    </xf>
    <xf numFmtId="173" fontId="2" fillId="0" borderId="0" xfId="15" applyNumberFormat="1" applyFont="1" applyAlignment="1">
      <alignment horizontal="justify" vertical="top"/>
    </xf>
    <xf numFmtId="173" fontId="1" fillId="0" borderId="0" xfId="15" applyNumberFormat="1" applyFont="1" applyFill="1" applyAlignment="1" quotePrefix="1">
      <alignment horizontal="right" vertical="top"/>
    </xf>
    <xf numFmtId="43" fontId="2" fillId="0" borderId="5" xfId="15" applyFont="1" applyBorder="1" applyAlignment="1">
      <alignment horizontal="right" vertical="top"/>
    </xf>
    <xf numFmtId="173" fontId="2" fillId="0" borderId="2" xfId="15" applyNumberFormat="1" applyFont="1" applyFill="1" applyBorder="1" applyAlignment="1">
      <alignment vertical="top" wrapText="1"/>
    </xf>
    <xf numFmtId="173" fontId="2" fillId="0" borderId="2" xfId="15" applyNumberFormat="1" applyFont="1" applyBorder="1" applyAlignment="1">
      <alignment horizontal="justify" vertical="top"/>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 xfId="0" applyFont="1" applyBorder="1" applyAlignment="1">
      <alignment vertical="top"/>
    </xf>
    <xf numFmtId="41" fontId="2" fillId="0" borderId="4" xfId="0" applyNumberFormat="1" applyFont="1" applyBorder="1" applyAlignment="1">
      <alignment horizontal="right" vertical="top"/>
    </xf>
    <xf numFmtId="0" fontId="2" fillId="0" borderId="4" xfId="0" applyFont="1" applyBorder="1" applyAlignment="1">
      <alignment vertical="top"/>
    </xf>
    <xf numFmtId="0" fontId="1" fillId="0" borderId="4" xfId="0" applyFont="1" applyBorder="1" applyAlignment="1">
      <alignment vertical="top"/>
    </xf>
    <xf numFmtId="0" fontId="1" fillId="0" borderId="1" xfId="0" applyFont="1" applyBorder="1" applyAlignment="1">
      <alignment vertical="top"/>
    </xf>
    <xf numFmtId="0" fontId="1" fillId="0" borderId="0" xfId="0" applyFont="1" applyBorder="1" applyAlignment="1" quotePrefix="1">
      <alignment vertical="top"/>
    </xf>
    <xf numFmtId="173" fontId="1" fillId="0" borderId="0" xfId="15" applyNumberFormat="1" applyFont="1" applyBorder="1" applyAlignment="1">
      <alignment horizontal="right" vertical="top"/>
    </xf>
    <xf numFmtId="0" fontId="4" fillId="0" borderId="0" xfId="0" applyFont="1" applyBorder="1" applyAlignment="1">
      <alignment vertical="top"/>
    </xf>
    <xf numFmtId="0" fontId="6" fillId="0" borderId="0" xfId="0" applyFont="1" applyAlignment="1">
      <alignment vertical="top"/>
    </xf>
    <xf numFmtId="173" fontId="2" fillId="0" borderId="1" xfId="15" applyNumberFormat="1" applyFont="1" applyBorder="1" applyAlignment="1" quotePrefix="1">
      <alignment horizontal="right" vertical="top"/>
    </xf>
    <xf numFmtId="173" fontId="2" fillId="0" borderId="2" xfId="15" applyNumberFormat="1" applyFont="1" applyBorder="1" applyAlignment="1" quotePrefix="1">
      <alignment horizontal="right" vertical="top"/>
    </xf>
    <xf numFmtId="173" fontId="2" fillId="0" borderId="0" xfId="15"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1" fillId="0" borderId="0" xfId="0" applyFont="1" applyAlignment="1">
      <alignment horizontal="justify" vertical="top"/>
    </xf>
    <xf numFmtId="0" fontId="2" fillId="0" borderId="0" xfId="0" applyFont="1" applyAlignment="1">
      <alignment/>
    </xf>
    <xf numFmtId="0" fontId="0" fillId="0" borderId="0" xfId="0" applyFont="1" applyAlignment="1">
      <alignment horizontal="justify" vertical="top"/>
    </xf>
    <xf numFmtId="43" fontId="1" fillId="0" borderId="0" xfId="15" applyFont="1" applyAlignment="1" quotePrefix="1">
      <alignment horizontal="center" vertical="top"/>
    </xf>
    <xf numFmtId="172" fontId="2" fillId="0" borderId="1" xfId="0" applyNumberFormat="1" applyFont="1" applyBorder="1" applyAlignment="1">
      <alignment vertical="top"/>
    </xf>
    <xf numFmtId="38" fontId="2" fillId="0" borderId="1" xfId="0" applyNumberFormat="1" applyFont="1" applyBorder="1" applyAlignment="1">
      <alignment vertical="top"/>
    </xf>
    <xf numFmtId="173" fontId="2" fillId="0" borderId="5" xfId="15" applyNumberFormat="1" applyFont="1" applyBorder="1" applyAlignment="1">
      <alignment vertical="top"/>
    </xf>
    <xf numFmtId="38" fontId="2" fillId="0" borderId="0" xfId="0" applyNumberFormat="1" applyFont="1" applyAlignment="1">
      <alignment horizontal="right" vertical="top"/>
    </xf>
    <xf numFmtId="38" fontId="2" fillId="0" borderId="2" xfId="0" applyNumberFormat="1" applyFont="1" applyBorder="1" applyAlignment="1">
      <alignment horizontal="right" vertical="top"/>
    </xf>
    <xf numFmtId="0" fontId="5" fillId="0" borderId="0" xfId="0" applyFont="1" applyAlignment="1">
      <alignment vertical="top"/>
    </xf>
    <xf numFmtId="0" fontId="7" fillId="0" borderId="0" xfId="0" applyFont="1" applyAlignment="1">
      <alignment vertical="top"/>
    </xf>
    <xf numFmtId="0" fontId="1" fillId="0" borderId="0" xfId="0" applyFont="1" applyBorder="1" applyAlignment="1">
      <alignment horizontal="justify" vertical="top"/>
    </xf>
    <xf numFmtId="169" fontId="2" fillId="0" borderId="0" xfId="15" applyNumberFormat="1" applyFont="1" applyAlignment="1">
      <alignment horizontal="right" vertical="top"/>
    </xf>
    <xf numFmtId="169" fontId="2" fillId="0" borderId="1" xfId="15" applyNumberFormat="1" applyFont="1" applyBorder="1" applyAlignment="1">
      <alignment horizontal="right" vertical="top"/>
    </xf>
    <xf numFmtId="169" fontId="2" fillId="0" borderId="0" xfId="15" applyNumberFormat="1" applyFont="1" applyBorder="1" applyAlignment="1">
      <alignment vertical="top"/>
    </xf>
    <xf numFmtId="15" fontId="1" fillId="0" borderId="0" xfId="0" applyNumberFormat="1" applyFont="1" applyAlignment="1">
      <alignment horizontal="center"/>
    </xf>
    <xf numFmtId="0" fontId="5" fillId="0" borderId="0" xfId="0" applyFont="1" applyAlignment="1">
      <alignment horizontal="justify" vertical="top"/>
    </xf>
    <xf numFmtId="169" fontId="2" fillId="0" borderId="0" xfId="0" applyNumberFormat="1" applyFont="1" applyAlignment="1">
      <alignment horizontal="right" vertical="top"/>
    </xf>
    <xf numFmtId="38" fontId="2" fillId="0" borderId="0" xfId="0" applyNumberFormat="1" applyFont="1" applyFill="1" applyAlignment="1">
      <alignment horizontal="right" vertical="top"/>
    </xf>
    <xf numFmtId="38" fontId="2" fillId="0" borderId="2" xfId="0" applyNumberFormat="1" applyFont="1" applyFill="1" applyBorder="1" applyAlignment="1">
      <alignment horizontal="right" vertical="top"/>
    </xf>
    <xf numFmtId="0" fontId="5" fillId="0" borderId="0" xfId="0" applyFont="1" applyBorder="1" applyAlignment="1">
      <alignment vertical="top"/>
    </xf>
    <xf numFmtId="0" fontId="1" fillId="0" borderId="0" xfId="0" applyFont="1" applyFill="1" applyBorder="1" applyAlignment="1">
      <alignment horizontal="right" vertical="top"/>
    </xf>
    <xf numFmtId="44" fontId="1" fillId="0" borderId="0" xfId="0" applyNumberFormat="1" applyFont="1" applyAlignment="1">
      <alignment horizontal="right"/>
    </xf>
    <xf numFmtId="0" fontId="1" fillId="0" borderId="0" xfId="0" applyFont="1" applyAlignment="1">
      <alignment horizontal="right"/>
    </xf>
    <xf numFmtId="41" fontId="2" fillId="0" borderId="1" xfId="0" applyNumberFormat="1" applyFont="1" applyFill="1" applyBorder="1" applyAlignment="1">
      <alignment horizontal="right" vertical="top" wrapText="1"/>
    </xf>
    <xf numFmtId="0" fontId="0" fillId="0" borderId="0" xfId="0" applyAlignment="1">
      <alignment horizontal="justify" vertical="top" wrapText="1"/>
    </xf>
    <xf numFmtId="38" fontId="2" fillId="0" borderId="0" xfId="0" applyNumberFormat="1" applyFont="1" applyBorder="1" applyAlignment="1">
      <alignment vertical="top"/>
    </xf>
    <xf numFmtId="172" fontId="2" fillId="0" borderId="0" xfId="0" applyNumberFormat="1" applyFont="1" applyBorder="1" applyAlignment="1">
      <alignment vertical="top"/>
    </xf>
    <xf numFmtId="38" fontId="2" fillId="0" borderId="2" xfId="0" applyNumberFormat="1" applyFont="1" applyBorder="1" applyAlignment="1">
      <alignment vertical="top"/>
    </xf>
    <xf numFmtId="40" fontId="2" fillId="0" borderId="5" xfId="0" applyNumberFormat="1" applyFont="1" applyBorder="1" applyAlignment="1">
      <alignment vertical="top"/>
    </xf>
    <xf numFmtId="38" fontId="2" fillId="0" borderId="0" xfId="15" applyNumberFormat="1" applyFont="1" applyBorder="1" applyAlignment="1">
      <alignment vertical="top"/>
    </xf>
    <xf numFmtId="173" fontId="2" fillId="0" borderId="5" xfId="15" applyNumberFormat="1" applyFont="1" applyBorder="1" applyAlignment="1">
      <alignment horizontal="right" vertical="top"/>
    </xf>
    <xf numFmtId="0" fontId="2" fillId="0" borderId="5" xfId="0" applyFont="1" applyBorder="1" applyAlignment="1">
      <alignment vertical="top"/>
    </xf>
    <xf numFmtId="173" fontId="2" fillId="0" borderId="5" xfId="0" applyNumberFormat="1" applyFont="1" applyBorder="1" applyAlignment="1">
      <alignment vertical="top"/>
    </xf>
    <xf numFmtId="37" fontId="2" fillId="0" borderId="5" xfId="0" applyNumberFormat="1" applyFont="1" applyBorder="1" applyAlignment="1">
      <alignment vertical="top"/>
    </xf>
    <xf numFmtId="37" fontId="2" fillId="0" borderId="6" xfId="0" applyNumberFormat="1" applyFont="1" applyBorder="1" applyAlignment="1">
      <alignment vertical="top"/>
    </xf>
    <xf numFmtId="173" fontId="2" fillId="0" borderId="6" xfId="15" applyNumberFormat="1" applyFont="1" applyBorder="1" applyAlignment="1">
      <alignment horizontal="right" vertical="top"/>
    </xf>
    <xf numFmtId="189" fontId="2" fillId="0" borderId="6" xfId="0" applyNumberFormat="1" applyFont="1" applyBorder="1" applyAlignment="1">
      <alignment vertical="top"/>
    </xf>
    <xf numFmtId="41" fontId="2" fillId="0" borderId="0" xfId="0" applyNumberFormat="1" applyFont="1" applyAlignment="1">
      <alignment horizontal="center" vertical="top"/>
    </xf>
    <xf numFmtId="169" fontId="2" fillId="0" borderId="3" xfId="15" applyNumberFormat="1" applyFont="1" applyBorder="1" applyAlignment="1">
      <alignment horizontal="right" vertical="top"/>
    </xf>
    <xf numFmtId="173" fontId="2" fillId="0" borderId="4" xfId="15" applyNumberFormat="1" applyFont="1" applyBorder="1" applyAlignment="1">
      <alignment horizontal="right" vertical="top"/>
    </xf>
    <xf numFmtId="41" fontId="2" fillId="0" borderId="1" xfId="0" applyNumberFormat="1" applyFont="1" applyBorder="1" applyAlignment="1">
      <alignment horizontal="right" vertical="top"/>
    </xf>
    <xf numFmtId="0" fontId="7" fillId="0" borderId="0" xfId="0" applyFont="1" applyBorder="1" applyAlignment="1">
      <alignment vertical="top"/>
    </xf>
    <xf numFmtId="0" fontId="8" fillId="0" borderId="0" xfId="0" applyFont="1" applyAlignment="1">
      <alignment horizontal="justify" vertical="top" wrapText="1"/>
    </xf>
    <xf numFmtId="0" fontId="9" fillId="0" borderId="0" xfId="0" applyFont="1" applyAlignment="1">
      <alignment horizontal="center" vertical="top" wrapText="1"/>
    </xf>
    <xf numFmtId="0" fontId="1" fillId="0" borderId="0" xfId="0" applyFont="1" applyFill="1" applyAlignment="1">
      <alignment vertical="top" wrapText="1"/>
    </xf>
    <xf numFmtId="38" fontId="2" fillId="0" borderId="0" xfId="0" applyNumberFormat="1" applyFont="1" applyFill="1" applyAlignment="1">
      <alignment vertical="top"/>
    </xf>
    <xf numFmtId="37" fontId="2" fillId="0" borderId="0" xfId="0" applyNumberFormat="1" applyFont="1" applyAlignment="1">
      <alignment horizontal="right" vertical="top" wrapText="1"/>
    </xf>
    <xf numFmtId="0" fontId="2" fillId="0" borderId="0" xfId="0" applyFont="1" applyAlignment="1">
      <alignment horizontal="justify" vertical="top" wrapText="1"/>
    </xf>
    <xf numFmtId="3" fontId="2" fillId="0" borderId="7" xfId="0" applyNumberFormat="1" applyFont="1" applyBorder="1" applyAlignment="1">
      <alignment horizontal="right" vertical="top" wrapText="1"/>
    </xf>
    <xf numFmtId="0" fontId="2" fillId="0" borderId="0" xfId="0" applyFont="1" applyAlignment="1">
      <alignment horizontal="right" vertical="top" wrapText="1"/>
    </xf>
    <xf numFmtId="3" fontId="2" fillId="0" borderId="0" xfId="0" applyNumberFormat="1" applyFont="1" applyAlignment="1">
      <alignment horizontal="right" vertical="top" wrapText="1"/>
    </xf>
    <xf numFmtId="37" fontId="2" fillId="0" borderId="1" xfId="0" applyNumberFormat="1" applyFont="1" applyBorder="1" applyAlignment="1">
      <alignment horizontal="right" vertical="top" wrapText="1"/>
    </xf>
    <xf numFmtId="3" fontId="2" fillId="0" borderId="5" xfId="0" applyNumberFormat="1" applyFont="1" applyBorder="1" applyAlignment="1">
      <alignment horizontal="right" vertical="top" wrapText="1"/>
    </xf>
    <xf numFmtId="37" fontId="2" fillId="0" borderId="7" xfId="0" applyNumberFormat="1" applyFont="1" applyBorder="1" applyAlignment="1">
      <alignment horizontal="right" vertical="top" wrapText="1"/>
    </xf>
    <xf numFmtId="0" fontId="2" fillId="0" borderId="0" xfId="0" applyNumberFormat="1" applyFont="1" applyAlignment="1">
      <alignment horizontal="justify" vertical="top" wrapText="1"/>
    </xf>
    <xf numFmtId="0" fontId="0" fillId="0" borderId="0" xfId="0" applyNumberFormat="1" applyAlignment="1">
      <alignment vertical="top"/>
    </xf>
    <xf numFmtId="37" fontId="2" fillId="0" borderId="0" xfId="0" applyNumberFormat="1" applyFont="1" applyBorder="1" applyAlignment="1">
      <alignment horizontal="right" vertical="top" wrapText="1"/>
    </xf>
    <xf numFmtId="37" fontId="2" fillId="0" borderId="2" xfId="0" applyNumberFormat="1" applyFont="1" applyBorder="1" applyAlignment="1">
      <alignment horizontal="right" vertical="top" wrapText="1"/>
    </xf>
    <xf numFmtId="0" fontId="2" fillId="0" borderId="0" xfId="0" applyFont="1" applyBorder="1" applyAlignment="1">
      <alignment horizontal="right" vertical="top" wrapText="1"/>
    </xf>
    <xf numFmtId="9" fontId="2" fillId="0" borderId="0" xfId="0" applyNumberFormat="1" applyFont="1" applyAlignment="1">
      <alignment horizontal="center" vertical="top" wrapText="1"/>
    </xf>
    <xf numFmtId="43" fontId="2" fillId="0" borderId="2" xfId="15" applyFont="1" applyBorder="1" applyAlignment="1">
      <alignment horizontal="right" vertical="top"/>
    </xf>
    <xf numFmtId="43" fontId="2" fillId="0" borderId="1" xfId="15" applyFont="1" applyBorder="1" applyAlignment="1">
      <alignment horizontal="right" vertical="top"/>
    </xf>
    <xf numFmtId="0" fontId="2" fillId="0" borderId="0" xfId="0" applyFont="1" applyBorder="1" applyAlignment="1">
      <alignment horizontal="right" vertical="top"/>
    </xf>
    <xf numFmtId="185" fontId="2" fillId="0" borderId="0" xfId="15" applyNumberFormat="1" applyFont="1" applyBorder="1" applyAlignment="1">
      <alignment vertical="top"/>
    </xf>
    <xf numFmtId="40" fontId="2" fillId="0" borderId="0" xfId="0" applyNumberFormat="1" applyFont="1" applyBorder="1" applyAlignment="1">
      <alignment vertical="top"/>
    </xf>
    <xf numFmtId="0" fontId="2" fillId="0" borderId="0" xfId="0" applyNumberFormat="1" applyFont="1" applyAlignment="1">
      <alignment horizontal="justify" vertical="top" wrapText="1"/>
    </xf>
    <xf numFmtId="0" fontId="0" fillId="0" borderId="0" xfId="0" applyNumberFormat="1" applyAlignment="1">
      <alignment vertical="top"/>
    </xf>
    <xf numFmtId="0" fontId="2" fillId="0" borderId="0" xfId="0" applyFont="1" applyFill="1" applyAlignment="1">
      <alignment horizontal="left" vertical="top" wrapText="1"/>
    </xf>
    <xf numFmtId="0" fontId="1" fillId="0" borderId="0" xfId="0" applyFont="1" applyAlignment="1">
      <alignment horizontal="center" vertical="top"/>
    </xf>
    <xf numFmtId="0" fontId="2" fillId="0" borderId="0" xfId="0" applyFont="1" applyAlignment="1">
      <alignment horizontal="justify" vertical="top"/>
    </xf>
    <xf numFmtId="0" fontId="5" fillId="0" borderId="0" xfId="0" applyFont="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15" applyFont="1" applyAlignment="1">
      <alignment horizontal="left" vertical="top"/>
    </xf>
    <xf numFmtId="0" fontId="2" fillId="0" borderId="0" xfId="0" applyFont="1" applyBorder="1" applyAlignment="1">
      <alignment horizontal="justify" vertical="top"/>
    </xf>
    <xf numFmtId="0" fontId="2" fillId="0" borderId="0" xfId="0" applyFont="1" applyAlignment="1" quotePrefix="1">
      <alignment horizontal="left" vertical="top" wrapText="1"/>
    </xf>
    <xf numFmtId="0" fontId="2" fillId="0" borderId="0" xfId="0" applyFont="1" applyAlignment="1">
      <alignment horizontal="justify" vertical="top" wrapText="1"/>
    </xf>
    <xf numFmtId="49" fontId="2" fillId="0" borderId="0" xfId="0" applyNumberFormat="1" applyFont="1" applyFill="1" applyAlignment="1">
      <alignment horizontal="left" vertical="top"/>
    </xf>
    <xf numFmtId="0" fontId="0" fillId="0" borderId="0" xfId="0" applyFont="1" applyAlignment="1">
      <alignment horizontal="justify" vertical="top"/>
    </xf>
    <xf numFmtId="0" fontId="2" fillId="0" borderId="0" xfId="0" applyFont="1" applyFill="1" applyAlignment="1">
      <alignment horizontal="justify" vertical="top"/>
    </xf>
    <xf numFmtId="0" fontId="1" fillId="0" borderId="0" xfId="0" applyFont="1" applyBorder="1" applyAlignment="1">
      <alignment horizontal="justify" vertical="top"/>
    </xf>
    <xf numFmtId="0" fontId="1" fillId="0" borderId="1" xfId="0" applyFont="1" applyBorder="1" applyAlignment="1">
      <alignment horizontal="justify" vertical="top"/>
    </xf>
    <xf numFmtId="0" fontId="2" fillId="0" borderId="0" xfId="0" applyFont="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wrapText="1"/>
    </xf>
    <xf numFmtId="0" fontId="0" fillId="0" borderId="0" xfId="0" applyAlignment="1">
      <alignment horizontal="justify" vertical="top"/>
    </xf>
    <xf numFmtId="0" fontId="2" fillId="0" borderId="0" xfId="0" applyFont="1" applyFill="1" applyAlignment="1">
      <alignment horizontal="justify" vertical="top" wrapText="1"/>
    </xf>
    <xf numFmtId="0" fontId="0" fillId="0" borderId="0" xfId="0" applyFont="1" applyAlignment="1">
      <alignment vertical="top" wrapText="1"/>
    </xf>
    <xf numFmtId="0" fontId="0" fillId="0" borderId="0" xfId="0" applyAlignment="1">
      <alignment horizontal="justify" vertical="top" wrapText="1"/>
    </xf>
    <xf numFmtId="0" fontId="0" fillId="0" borderId="0" xfId="0" applyFont="1" applyAlignment="1">
      <alignment vertical="top"/>
    </xf>
    <xf numFmtId="0" fontId="1" fillId="0" borderId="0" xfId="0" applyFont="1" applyFill="1" applyAlignment="1">
      <alignment horizontal="center" vertical="top" wrapText="1"/>
    </xf>
    <xf numFmtId="0" fontId="10" fillId="0" borderId="0" xfId="0" applyFont="1" applyAlignment="1">
      <alignment horizontal="center" vertical="top" wrapText="1"/>
    </xf>
    <xf numFmtId="0" fontId="1" fillId="0" borderId="0" xfId="0" applyFont="1" applyFill="1" applyAlignment="1" quotePrefix="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1</xdr:col>
      <xdr:colOff>1133475</xdr:colOff>
      <xdr:row>4</xdr:row>
      <xdr:rowOff>0</xdr:rowOff>
    </xdr:to>
    <xdr:pic>
      <xdr:nvPicPr>
        <xdr:cNvPr id="1" name="Picture 6"/>
        <xdr:cNvPicPr preferRelativeResize="1">
          <a:picLocks noChangeAspect="1"/>
        </xdr:cNvPicPr>
      </xdr:nvPicPr>
      <xdr:blipFill>
        <a:blip r:embed="rId1"/>
        <a:stretch>
          <a:fillRect/>
        </a:stretch>
      </xdr:blipFill>
      <xdr:spPr>
        <a:xfrm>
          <a:off x="9525" y="47625"/>
          <a:ext cx="14001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1143000</xdr:colOff>
      <xdr:row>3</xdr:row>
      <xdr:rowOff>123825</xdr:rowOff>
    </xdr:to>
    <xdr:pic>
      <xdr:nvPicPr>
        <xdr:cNvPr id="1" name="Picture 5"/>
        <xdr:cNvPicPr preferRelativeResize="1">
          <a:picLocks noChangeAspect="1"/>
        </xdr:cNvPicPr>
      </xdr:nvPicPr>
      <xdr:blipFill>
        <a:blip r:embed="rId1"/>
        <a:stretch>
          <a:fillRect/>
        </a:stretch>
      </xdr:blipFill>
      <xdr:spPr>
        <a:xfrm>
          <a:off x="0" y="9525"/>
          <a:ext cx="14001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H58"/>
  <sheetViews>
    <sheetView view="pageBreakPreview" zoomScaleSheetLayoutView="100" workbookViewId="0" topLeftCell="A34">
      <selection activeCell="C46" sqref="C46"/>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7" width="12.7109375" style="2" customWidth="1"/>
    <col min="8" max="8" width="14.140625" style="2" customWidth="1"/>
    <col min="9" max="16384" width="9.140625" style="2" customWidth="1"/>
  </cols>
  <sheetData>
    <row r="5" ht="15.75">
      <c r="A5" s="28" t="s">
        <v>103</v>
      </c>
    </row>
    <row r="6" ht="12.75">
      <c r="A6" s="1"/>
    </row>
    <row r="7" ht="12.75">
      <c r="A7" s="1" t="s">
        <v>36</v>
      </c>
    </row>
    <row r="8" ht="12.75">
      <c r="A8" s="1" t="s">
        <v>268</v>
      </c>
    </row>
    <row r="9" ht="12.75">
      <c r="A9" s="2" t="s">
        <v>12</v>
      </c>
    </row>
    <row r="11" spans="4:8" ht="12.75">
      <c r="D11" s="153" t="s">
        <v>6</v>
      </c>
      <c r="E11" s="153"/>
      <c r="G11" s="153" t="s">
        <v>7</v>
      </c>
      <c r="H11" s="153"/>
    </row>
    <row r="12" spans="4:8" ht="12.75">
      <c r="D12" s="3"/>
      <c r="E12" s="4" t="s">
        <v>261</v>
      </c>
      <c r="F12" s="3"/>
      <c r="G12" s="3"/>
      <c r="H12" s="4"/>
    </row>
    <row r="13" spans="4:8" ht="12.75">
      <c r="D13" s="4" t="s">
        <v>8</v>
      </c>
      <c r="E13" s="4" t="s">
        <v>263</v>
      </c>
      <c r="F13" s="3"/>
      <c r="G13" s="67" t="s">
        <v>193</v>
      </c>
      <c r="H13" s="4" t="str">
        <f>G13</f>
        <v>12 months</v>
      </c>
    </row>
    <row r="14" spans="4:8" ht="12.75">
      <c r="D14" s="4" t="s">
        <v>119</v>
      </c>
      <c r="E14" s="36" t="s">
        <v>262</v>
      </c>
      <c r="F14" s="3"/>
      <c r="G14" s="67" t="s">
        <v>104</v>
      </c>
      <c r="H14" s="4" t="str">
        <f>G14</f>
        <v>Cumulative</v>
      </c>
    </row>
    <row r="15" spans="4:8" ht="12.75">
      <c r="D15" s="5" t="s">
        <v>190</v>
      </c>
      <c r="E15" s="5" t="s">
        <v>191</v>
      </c>
      <c r="F15" s="3"/>
      <c r="G15" s="5" t="str">
        <f>D15</f>
        <v>30 Sept 2006</v>
      </c>
      <c r="H15" s="5" t="str">
        <f>E15</f>
        <v>30 Sept 2005*</v>
      </c>
    </row>
    <row r="16" spans="3:8" ht="12.75">
      <c r="C16" s="1" t="s">
        <v>19</v>
      </c>
      <c r="D16" s="5" t="s">
        <v>9</v>
      </c>
      <c r="E16" s="5" t="s">
        <v>9</v>
      </c>
      <c r="G16" s="5" t="s">
        <v>9</v>
      </c>
      <c r="H16" s="5" t="s">
        <v>9</v>
      </c>
    </row>
    <row r="18" spans="1:8" ht="12.75">
      <c r="A18" s="2" t="s">
        <v>10</v>
      </c>
      <c r="D18" s="10">
        <v>17141</v>
      </c>
      <c r="E18" s="51" t="s">
        <v>82</v>
      </c>
      <c r="G18" s="10">
        <v>67459</v>
      </c>
      <c r="H18" s="51" t="s">
        <v>82</v>
      </c>
    </row>
    <row r="19" spans="4:8" ht="12.75">
      <c r="D19" s="29"/>
      <c r="E19" s="29"/>
      <c r="F19" s="30"/>
      <c r="G19" s="29"/>
      <c r="H19" s="29"/>
    </row>
    <row r="20" spans="1:8" ht="12.75">
      <c r="A20" s="2" t="s">
        <v>83</v>
      </c>
      <c r="D20" s="29">
        <v>-12562</v>
      </c>
      <c r="E20" s="51" t="s">
        <v>82</v>
      </c>
      <c r="F20" s="30"/>
      <c r="G20" s="10">
        <v>-47708</v>
      </c>
      <c r="H20" s="51" t="s">
        <v>82</v>
      </c>
    </row>
    <row r="21" spans="4:8" ht="12.75">
      <c r="D21" s="25"/>
      <c r="E21" s="25"/>
      <c r="F21" s="30"/>
      <c r="G21" s="25"/>
      <c r="H21" s="25"/>
    </row>
    <row r="22" spans="1:8" ht="12.75">
      <c r="A22" s="2" t="s">
        <v>13</v>
      </c>
      <c r="D22" s="29">
        <f>SUM(D18:D20)</f>
        <v>4579</v>
      </c>
      <c r="E22" s="51" t="s">
        <v>82</v>
      </c>
      <c r="F22" s="30"/>
      <c r="G22" s="29">
        <f>SUM(G18:G21)</f>
        <v>19751</v>
      </c>
      <c r="H22" s="51" t="s">
        <v>82</v>
      </c>
    </row>
    <row r="23" spans="4:8" ht="12.75">
      <c r="D23" s="29"/>
      <c r="E23" s="29"/>
      <c r="F23" s="30"/>
      <c r="G23" s="29"/>
      <c r="H23" s="29"/>
    </row>
    <row r="24" spans="1:8" ht="12.75">
      <c r="A24" s="2" t="s">
        <v>212</v>
      </c>
      <c r="D24" s="29">
        <v>201</v>
      </c>
      <c r="E24" s="51" t="s">
        <v>82</v>
      </c>
      <c r="F24" s="30"/>
      <c r="G24" s="10">
        <v>543</v>
      </c>
      <c r="H24" s="51" t="s">
        <v>82</v>
      </c>
    </row>
    <row r="25" spans="4:8" ht="12.75">
      <c r="D25" s="29"/>
      <c r="E25" s="29"/>
      <c r="F25" s="30"/>
      <c r="G25" s="29"/>
      <c r="H25" s="29"/>
    </row>
    <row r="26" spans="1:8" ht="12.75">
      <c r="A26" s="2" t="s">
        <v>84</v>
      </c>
      <c r="D26" s="29">
        <v>-672</v>
      </c>
      <c r="E26" s="51" t="s">
        <v>82</v>
      </c>
      <c r="F26" s="30"/>
      <c r="G26" s="10">
        <v>-2366</v>
      </c>
      <c r="H26" s="51" t="s">
        <v>82</v>
      </c>
    </row>
    <row r="27" spans="4:8" ht="12.75">
      <c r="D27" s="29"/>
      <c r="E27" s="29"/>
      <c r="F27" s="30"/>
      <c r="G27" s="29"/>
      <c r="H27" s="29"/>
    </row>
    <row r="28" spans="1:8" ht="12.75">
      <c r="A28" s="2" t="s">
        <v>14</v>
      </c>
      <c r="D28" s="29">
        <v>-919</v>
      </c>
      <c r="E28" s="51" t="s">
        <v>82</v>
      </c>
      <c r="F28" s="30"/>
      <c r="G28" s="10">
        <v>-4442</v>
      </c>
      <c r="H28" s="35" t="str">
        <f>E28</f>
        <v>N/A</v>
      </c>
    </row>
    <row r="29" spans="4:8" ht="12.75">
      <c r="D29" s="23"/>
      <c r="E29" s="23"/>
      <c r="F29" s="50"/>
      <c r="G29" s="23"/>
      <c r="H29" s="23"/>
    </row>
    <row r="30" spans="1:8" ht="12.75">
      <c r="A30" s="2" t="s">
        <v>15</v>
      </c>
      <c r="D30" s="10">
        <v>-53</v>
      </c>
      <c r="E30" s="51" t="s">
        <v>82</v>
      </c>
      <c r="G30" s="10">
        <v>-189</v>
      </c>
      <c r="H30" s="51" t="s">
        <v>82</v>
      </c>
    </row>
    <row r="31" spans="4:8" ht="12.75">
      <c r="D31" s="11"/>
      <c r="E31" s="11"/>
      <c r="G31" s="11"/>
      <c r="H31" s="11"/>
    </row>
    <row r="32" spans="1:8" ht="12.75" customHeight="1">
      <c r="A32" s="1" t="s">
        <v>16</v>
      </c>
      <c r="D32" s="10">
        <f>SUM(D22:D31)</f>
        <v>3136</v>
      </c>
      <c r="E32" s="51" t="s">
        <v>82</v>
      </c>
      <c r="G32" s="10">
        <f>SUM(G22:G31)</f>
        <v>13297</v>
      </c>
      <c r="H32" s="35" t="str">
        <f>E32</f>
        <v>N/A</v>
      </c>
    </row>
    <row r="33" spans="4:8" ht="12.75">
      <c r="D33" s="10"/>
      <c r="E33" s="10"/>
      <c r="G33" s="10"/>
      <c r="H33" s="10"/>
    </row>
    <row r="34" spans="1:8" ht="12.75">
      <c r="A34" s="2" t="s">
        <v>105</v>
      </c>
      <c r="D34" s="11">
        <v>0</v>
      </c>
      <c r="E34" s="146" t="s">
        <v>82</v>
      </c>
      <c r="G34" s="11">
        <v>-6920</v>
      </c>
      <c r="H34" s="146" t="s">
        <v>82</v>
      </c>
    </row>
    <row r="35" spans="4:8" ht="12.75">
      <c r="D35" s="10">
        <f>SUM(D32:D34)</f>
        <v>3136</v>
      </c>
      <c r="E35" s="51" t="s">
        <v>82</v>
      </c>
      <c r="G35" s="10">
        <f>SUM(G32:G34)</f>
        <v>6377</v>
      </c>
      <c r="H35" s="51" t="s">
        <v>82</v>
      </c>
    </row>
    <row r="36" spans="4:8" ht="12.75">
      <c r="D36" s="10"/>
      <c r="E36" s="10"/>
      <c r="G36" s="10"/>
      <c r="H36" s="10"/>
    </row>
    <row r="37" spans="1:8" ht="12.75">
      <c r="A37" s="2" t="s">
        <v>17</v>
      </c>
      <c r="C37" s="2" t="s">
        <v>20</v>
      </c>
      <c r="D37" s="10">
        <v>-245</v>
      </c>
      <c r="E37" s="51" t="s">
        <v>82</v>
      </c>
      <c r="G37" s="10">
        <v>-497</v>
      </c>
      <c r="H37" s="51" t="s">
        <v>82</v>
      </c>
    </row>
    <row r="38" spans="4:8" ht="12.75" customHeight="1">
      <c r="D38" s="11"/>
      <c r="E38" s="11"/>
      <c r="G38" s="11"/>
      <c r="H38" s="11"/>
    </row>
    <row r="39" spans="1:8" ht="13.5" thickBot="1">
      <c r="A39" s="1" t="s">
        <v>269</v>
      </c>
      <c r="D39" s="12">
        <f>SUM(D35:D38)</f>
        <v>2891</v>
      </c>
      <c r="E39" s="145" t="s">
        <v>82</v>
      </c>
      <c r="G39" s="12">
        <f>SUM(G35:G38)</f>
        <v>5880</v>
      </c>
      <c r="H39" s="145" t="s">
        <v>82</v>
      </c>
    </row>
    <row r="40" spans="4:8" ht="12.75">
      <c r="D40" s="10"/>
      <c r="E40" s="9"/>
      <c r="H40" s="9"/>
    </row>
    <row r="41" spans="1:8" ht="12.75">
      <c r="A41" s="1" t="s">
        <v>194</v>
      </c>
      <c r="D41" s="10"/>
      <c r="E41" s="9"/>
      <c r="G41" s="13"/>
      <c r="H41" s="45"/>
    </row>
    <row r="42" spans="1:8" ht="13.5" thickBot="1">
      <c r="A42" s="2" t="s">
        <v>195</v>
      </c>
      <c r="D42" s="90">
        <f>D39</f>
        <v>2891</v>
      </c>
      <c r="E42" s="115" t="str">
        <f>E39</f>
        <v>N/A</v>
      </c>
      <c r="G42" s="117">
        <f>G39</f>
        <v>5880</v>
      </c>
      <c r="H42" s="115" t="str">
        <f>H39</f>
        <v>N/A</v>
      </c>
    </row>
    <row r="43" spans="4:8" ht="12.75">
      <c r="D43" s="10"/>
      <c r="E43" s="9"/>
      <c r="H43" s="9"/>
    </row>
    <row r="44" spans="1:8" ht="12.75">
      <c r="A44" s="1" t="s">
        <v>93</v>
      </c>
      <c r="D44" s="10"/>
      <c r="E44" s="9"/>
      <c r="H44" s="9"/>
    </row>
    <row r="45" spans="1:8" ht="12.75">
      <c r="A45" s="2" t="s">
        <v>94</v>
      </c>
      <c r="C45" s="2" t="s">
        <v>281</v>
      </c>
      <c r="D45" s="45">
        <f>Notes!F228</f>
        <v>3.6433981524656898</v>
      </c>
      <c r="E45" s="51" t="s">
        <v>82</v>
      </c>
      <c r="G45" s="45">
        <f>Notes!H228</f>
        <v>17.604790419161674</v>
      </c>
      <c r="H45" s="51" t="s">
        <v>82</v>
      </c>
    </row>
    <row r="46" spans="1:8" ht="13.5" thickBot="1">
      <c r="A46" s="2" t="s">
        <v>95</v>
      </c>
      <c r="C46" s="2" t="s">
        <v>282</v>
      </c>
      <c r="D46" s="63">
        <f>Notes!F248</f>
        <v>3.5746522411128288</v>
      </c>
      <c r="E46" s="63" t="s">
        <v>82</v>
      </c>
      <c r="G46" s="63">
        <f>Notes!H248</f>
        <v>17.40623427370415</v>
      </c>
      <c r="H46" s="63" t="s">
        <v>82</v>
      </c>
    </row>
    <row r="47" ht="12.75">
      <c r="D47" s="10"/>
    </row>
    <row r="48" spans="1:8" ht="13.5" thickBot="1">
      <c r="A48" s="1" t="s">
        <v>196</v>
      </c>
      <c r="D48" s="90">
        <v>0</v>
      </c>
      <c r="E48" s="63" t="s">
        <v>82</v>
      </c>
      <c r="G48" s="116">
        <v>3.65</v>
      </c>
      <c r="H48" s="63" t="s">
        <v>82</v>
      </c>
    </row>
    <row r="49" ht="12.75">
      <c r="D49" s="10"/>
    </row>
    <row r="50" spans="1:8" ht="13.5" thickBot="1">
      <c r="A50" s="1" t="s">
        <v>197</v>
      </c>
      <c r="D50" s="118">
        <f>D24</f>
        <v>201</v>
      </c>
      <c r="E50" s="115" t="s">
        <v>192</v>
      </c>
      <c r="G50" s="116">
        <v>305</v>
      </c>
      <c r="H50" s="115" t="s">
        <v>192</v>
      </c>
    </row>
    <row r="51" spans="1:8" ht="13.5" thickBot="1">
      <c r="A51" s="1" t="s">
        <v>198</v>
      </c>
      <c r="D51" s="119">
        <f>D30</f>
        <v>-53</v>
      </c>
      <c r="E51" s="120" t="s">
        <v>192</v>
      </c>
      <c r="G51" s="121">
        <v>-93</v>
      </c>
      <c r="H51" s="120" t="s">
        <v>192</v>
      </c>
    </row>
    <row r="52" ht="12.75">
      <c r="D52" s="10"/>
    </row>
    <row r="53" spans="1:4" ht="12.75">
      <c r="A53" s="1" t="s">
        <v>21</v>
      </c>
      <c r="D53" s="10"/>
    </row>
    <row r="54" spans="1:8" ht="12.75">
      <c r="A54" s="154" t="s">
        <v>4</v>
      </c>
      <c r="B54" s="154"/>
      <c r="C54" s="154"/>
      <c r="D54" s="154"/>
      <c r="E54" s="154"/>
      <c r="F54" s="154"/>
      <c r="G54" s="154"/>
      <c r="H54" s="154"/>
    </row>
    <row r="55" spans="1:8" ht="39.75" customHeight="1">
      <c r="A55" s="154"/>
      <c r="B55" s="154"/>
      <c r="C55" s="154"/>
      <c r="D55" s="154"/>
      <c r="E55" s="154"/>
      <c r="F55" s="154"/>
      <c r="G55" s="154"/>
      <c r="H55" s="154"/>
    </row>
    <row r="57" spans="1:8" ht="34.5" customHeight="1">
      <c r="A57" s="100" t="s">
        <v>100</v>
      </c>
      <c r="B57" s="155" t="s">
        <v>233</v>
      </c>
      <c r="C57" s="155"/>
      <c r="D57" s="155"/>
      <c r="E57" s="155"/>
      <c r="F57" s="155"/>
      <c r="G57" s="155"/>
      <c r="H57" s="155"/>
    </row>
    <row r="58" spans="1:8" ht="12.75" customHeight="1">
      <c r="A58" s="8"/>
      <c r="B58" s="8"/>
      <c r="C58" s="8"/>
      <c r="D58" s="8"/>
      <c r="E58" s="8"/>
      <c r="F58" s="8"/>
      <c r="G58" s="8"/>
      <c r="H58" s="8"/>
    </row>
  </sheetData>
  <mergeCells count="4">
    <mergeCell ref="D11:E11"/>
    <mergeCell ref="G11:H11"/>
    <mergeCell ref="A54:H55"/>
    <mergeCell ref="B57:H57"/>
  </mergeCells>
  <printOptions/>
  <pageMargins left="0.44" right="0.25" top="0.26" bottom="0.57" header="0.33" footer="0.28"/>
  <pageSetup firstPageNumber="1" useFirstPageNumber="1" horizontalDpi="300" verticalDpi="300" orientation="portrait" paperSize="9"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0"/>
  <sheetViews>
    <sheetView view="pageBreakPreview" zoomScaleSheetLayoutView="100" workbookViewId="0" topLeftCell="A32">
      <selection activeCell="F29" sqref="F29"/>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5.28125" style="2" customWidth="1"/>
    <col min="8" max="16384" width="9.140625" style="2" customWidth="1"/>
  </cols>
  <sheetData>
    <row r="5" spans="1:3" ht="15.75">
      <c r="A5" s="28" t="str">
        <f>'IS'!A5</f>
        <v>WELLCALL HOLDINGS BERHAD (707346 - W)</v>
      </c>
      <c r="B5" s="28"/>
      <c r="C5" s="1"/>
    </row>
    <row r="7" spans="1:3" ht="12.75">
      <c r="A7" s="1" t="s">
        <v>37</v>
      </c>
      <c r="C7" s="1"/>
    </row>
    <row r="8" spans="1:7" ht="12.75">
      <c r="A8" s="1" t="str">
        <f>'IS'!A8</f>
        <v>For The Fourth Quarter Ended 30 September 2006</v>
      </c>
      <c r="C8" s="1"/>
      <c r="G8" s="36" t="s">
        <v>171</v>
      </c>
    </row>
    <row r="9" spans="1:7" ht="12.75">
      <c r="A9" s="2" t="s">
        <v>12</v>
      </c>
      <c r="C9" s="1"/>
      <c r="E9" s="66" t="s">
        <v>182</v>
      </c>
      <c r="G9" s="36" t="s">
        <v>185</v>
      </c>
    </row>
    <row r="10" spans="3:7" ht="12.75">
      <c r="C10" s="1"/>
      <c r="E10" s="53" t="s">
        <v>184</v>
      </c>
      <c r="G10" s="106" t="str">
        <f>E10</f>
        <v>financial </v>
      </c>
    </row>
    <row r="11" spans="1:7" ht="12.75">
      <c r="A11" s="1"/>
      <c r="C11" s="1"/>
      <c r="E11" s="53" t="s">
        <v>183</v>
      </c>
      <c r="G11" s="107" t="s">
        <v>183</v>
      </c>
    </row>
    <row r="12" spans="4:7" ht="12.75">
      <c r="D12" s="3"/>
      <c r="E12" s="52" t="s">
        <v>190</v>
      </c>
      <c r="F12" s="5"/>
      <c r="G12" s="99" t="s">
        <v>172</v>
      </c>
    </row>
    <row r="13" spans="3:7" ht="12.75">
      <c r="C13" s="1"/>
      <c r="E13" s="5" t="s">
        <v>9</v>
      </c>
      <c r="F13" s="5"/>
      <c r="G13" s="52" t="s">
        <v>9</v>
      </c>
    </row>
    <row r="14" spans="1:7" ht="12.75">
      <c r="A14" s="1" t="s">
        <v>214</v>
      </c>
      <c r="G14" s="54"/>
    </row>
    <row r="15" spans="1:7" ht="12.75">
      <c r="A15" s="1" t="s">
        <v>213</v>
      </c>
      <c r="E15" s="15"/>
      <c r="F15" s="15"/>
      <c r="G15" s="16"/>
    </row>
    <row r="16" spans="1:7" ht="12.75">
      <c r="A16" s="2" t="s">
        <v>22</v>
      </c>
      <c r="E16" s="15">
        <v>26154</v>
      </c>
      <c r="F16" s="15"/>
      <c r="G16" s="96">
        <v>0</v>
      </c>
    </row>
    <row r="17" spans="1:7" ht="12.75">
      <c r="A17" s="2" t="s">
        <v>106</v>
      </c>
      <c r="E17" s="11">
        <v>10</v>
      </c>
      <c r="F17" s="15"/>
      <c r="G17" s="97">
        <v>0</v>
      </c>
    </row>
    <row r="18" spans="5:7" ht="12.75">
      <c r="E18" s="18">
        <f>SUM(E16:E17)</f>
        <v>26164</v>
      </c>
      <c r="G18" s="123">
        <v>0</v>
      </c>
    </row>
    <row r="19" spans="1:7" ht="12.75">
      <c r="A19" s="6"/>
      <c r="E19" s="15"/>
      <c r="F19" s="15"/>
      <c r="G19" s="98"/>
    </row>
    <row r="20" spans="1:7" ht="12.75">
      <c r="A20" s="1" t="s">
        <v>215</v>
      </c>
      <c r="E20" s="15"/>
      <c r="F20" s="15"/>
      <c r="G20" s="98"/>
    </row>
    <row r="21" spans="1:7" ht="12.75">
      <c r="A21" s="2" t="s">
        <v>85</v>
      </c>
      <c r="E21" s="15">
        <v>8775</v>
      </c>
      <c r="F21" s="15"/>
      <c r="G21" s="96">
        <v>0</v>
      </c>
    </row>
    <row r="22" spans="1:7" ht="12.75">
      <c r="A22" s="2" t="s">
        <v>23</v>
      </c>
      <c r="E22" s="15">
        <v>3644</v>
      </c>
      <c r="F22" s="15"/>
      <c r="G22" s="96">
        <v>0</v>
      </c>
    </row>
    <row r="23" spans="1:7" ht="12.75">
      <c r="A23" s="2" t="s">
        <v>107</v>
      </c>
      <c r="D23" s="5"/>
      <c r="E23" s="22">
        <v>376</v>
      </c>
      <c r="F23" s="17"/>
      <c r="G23" s="35">
        <v>40</v>
      </c>
    </row>
    <row r="24" spans="1:7" ht="12.75">
      <c r="A24" s="2" t="s">
        <v>24</v>
      </c>
      <c r="E24" s="15">
        <v>23535</v>
      </c>
      <c r="F24" s="15"/>
      <c r="G24" s="35" t="s">
        <v>173</v>
      </c>
    </row>
    <row r="25" spans="5:7" ht="12.75">
      <c r="E25" s="18">
        <f>SUM(E21:E24)</f>
        <v>36330</v>
      </c>
      <c r="F25" s="15"/>
      <c r="G25" s="40">
        <v>40</v>
      </c>
    </row>
    <row r="26" spans="1:7" ht="13.5" thickBot="1">
      <c r="A26" s="1" t="s">
        <v>223</v>
      </c>
      <c r="E26" s="12">
        <f>E18+E25</f>
        <v>62494</v>
      </c>
      <c r="F26" s="15"/>
      <c r="G26" s="12">
        <f>G18+G25</f>
        <v>40</v>
      </c>
    </row>
    <row r="27" spans="5:7" ht="12.75">
      <c r="E27" s="15"/>
      <c r="F27" s="15"/>
      <c r="G27" s="15"/>
    </row>
    <row r="28" spans="1:7" ht="12.75">
      <c r="A28" s="1" t="s">
        <v>216</v>
      </c>
      <c r="E28" s="15"/>
      <c r="F28" s="15"/>
      <c r="G28" s="15"/>
    </row>
    <row r="29" spans="1:7" ht="12.75">
      <c r="A29" s="1" t="s">
        <v>217</v>
      </c>
      <c r="E29" s="15"/>
      <c r="F29" s="15"/>
      <c r="G29" s="15"/>
    </row>
    <row r="30" spans="1:7" ht="12.75">
      <c r="A30" s="2" t="s">
        <v>28</v>
      </c>
      <c r="E30" s="15">
        <v>41100</v>
      </c>
      <c r="F30" s="15"/>
      <c r="G30" s="35" t="str">
        <f>G24</f>
        <v>* -</v>
      </c>
    </row>
    <row r="31" spans="1:7" ht="12.75">
      <c r="A31" s="2" t="s">
        <v>199</v>
      </c>
      <c r="E31" s="15">
        <v>7292</v>
      </c>
      <c r="F31" s="15"/>
      <c r="G31" s="35"/>
    </row>
    <row r="32" spans="1:7" ht="12.75">
      <c r="A32" s="2" t="s">
        <v>29</v>
      </c>
      <c r="E32" s="15">
        <v>2877</v>
      </c>
      <c r="F32" s="15"/>
      <c r="G32" s="15">
        <v>-7</v>
      </c>
    </row>
    <row r="33" spans="1:7" ht="12.75">
      <c r="A33" s="2" t="s">
        <v>108</v>
      </c>
      <c r="E33" s="15">
        <v>3268</v>
      </c>
      <c r="F33" s="15"/>
      <c r="G33" s="96">
        <v>0</v>
      </c>
    </row>
    <row r="34" spans="1:7" ht="12.75">
      <c r="A34" s="1" t="s">
        <v>218</v>
      </c>
      <c r="E34" s="18">
        <f>SUM(E30:E33)</f>
        <v>54537</v>
      </c>
      <c r="F34" s="15"/>
      <c r="G34" s="40">
        <v>-7</v>
      </c>
    </row>
    <row r="35" spans="5:7" ht="12.75">
      <c r="E35" s="15"/>
      <c r="F35" s="15"/>
      <c r="G35" s="15"/>
    </row>
    <row r="36" spans="1:7" ht="12.75">
      <c r="A36" s="1" t="s">
        <v>219</v>
      </c>
      <c r="E36" s="15"/>
      <c r="F36" s="15"/>
      <c r="G36" s="15"/>
    </row>
    <row r="37" spans="1:7" ht="12.75">
      <c r="A37" s="2" t="s">
        <v>109</v>
      </c>
      <c r="E37" s="15">
        <v>129</v>
      </c>
      <c r="F37" s="15"/>
      <c r="G37" s="96">
        <v>0</v>
      </c>
    </row>
    <row r="38" spans="5:7" ht="12.75">
      <c r="E38" s="19"/>
      <c r="F38" s="10"/>
      <c r="G38" s="124"/>
    </row>
    <row r="39" spans="1:7" ht="12.75">
      <c r="A39" s="1" t="s">
        <v>220</v>
      </c>
      <c r="E39" s="15"/>
      <c r="F39" s="15"/>
      <c r="G39" s="15"/>
    </row>
    <row r="40" spans="1:7" ht="12.75">
      <c r="A40" s="2" t="s">
        <v>25</v>
      </c>
      <c r="E40" s="15">
        <v>3156</v>
      </c>
      <c r="F40" s="15"/>
      <c r="G40" s="96">
        <v>0</v>
      </c>
    </row>
    <row r="41" spans="1:7" ht="12.75">
      <c r="A41" s="2" t="s">
        <v>26</v>
      </c>
      <c r="E41" s="15">
        <v>4305</v>
      </c>
      <c r="F41" s="15"/>
      <c r="G41" s="35">
        <v>47</v>
      </c>
    </row>
    <row r="42" spans="1:7" ht="12.75">
      <c r="A42" s="2" t="s">
        <v>27</v>
      </c>
      <c r="E42" s="15">
        <v>367</v>
      </c>
      <c r="F42" s="15"/>
      <c r="G42" s="96">
        <v>0</v>
      </c>
    </row>
    <row r="43" spans="5:7" ht="12.75">
      <c r="E43" s="18">
        <f>SUM(E40:E42)</f>
        <v>7828</v>
      </c>
      <c r="F43" s="15"/>
      <c r="G43" s="40">
        <v>47</v>
      </c>
    </row>
    <row r="44" spans="1:7" ht="12.75">
      <c r="A44" s="2" t="s">
        <v>221</v>
      </c>
      <c r="E44" s="15">
        <f>E37+E43</f>
        <v>7957</v>
      </c>
      <c r="F44" s="15"/>
      <c r="G44" s="15">
        <f>G37+G43</f>
        <v>47</v>
      </c>
    </row>
    <row r="45" spans="1:7" ht="13.5" thickBot="1">
      <c r="A45" s="1" t="s">
        <v>222</v>
      </c>
      <c r="E45" s="12">
        <f>E34+E44</f>
        <v>62494</v>
      </c>
      <c r="F45" s="15"/>
      <c r="G45" s="12">
        <f>G34+G44</f>
        <v>40</v>
      </c>
    </row>
    <row r="46" spans="5:7" ht="12.75">
      <c r="E46" s="15"/>
      <c r="F46" s="15"/>
      <c r="G46" s="16"/>
    </row>
    <row r="47" spans="1:7" ht="12.75">
      <c r="A47" s="156" t="s">
        <v>211</v>
      </c>
      <c r="B47" s="156"/>
      <c r="E47" s="10"/>
      <c r="F47" s="10"/>
      <c r="G47" s="10"/>
    </row>
    <row r="48" spans="1:7" ht="16.5" customHeight="1" thickBot="1">
      <c r="A48" s="157"/>
      <c r="B48" s="157"/>
      <c r="E48" s="55">
        <f>E34/(E30*2)</f>
        <v>0.6634671532846715</v>
      </c>
      <c r="F48" s="10"/>
      <c r="G48" s="115">
        <v>-3500</v>
      </c>
    </row>
    <row r="49" spans="5:7" ht="12.75">
      <c r="E49" s="10"/>
      <c r="F49" s="10"/>
      <c r="G49" s="10"/>
    </row>
    <row r="50" spans="1:7" ht="12.75">
      <c r="A50" s="93" t="s">
        <v>101</v>
      </c>
      <c r="B50" s="104" t="s">
        <v>174</v>
      </c>
      <c r="E50" s="10"/>
      <c r="F50" s="10"/>
      <c r="G50" s="10"/>
    </row>
    <row r="51" spans="1:7" ht="12.75">
      <c r="A51" s="93"/>
      <c r="B51" s="93"/>
      <c r="E51" s="10"/>
      <c r="F51" s="10"/>
      <c r="G51" s="10"/>
    </row>
    <row r="52" spans="1:7" ht="12.75">
      <c r="A52" s="1" t="s">
        <v>21</v>
      </c>
      <c r="E52" s="10"/>
      <c r="F52" s="10"/>
      <c r="G52" s="10"/>
    </row>
    <row r="53" spans="1:7" ht="12.75">
      <c r="A53" s="154" t="s">
        <v>175</v>
      </c>
      <c r="B53" s="154"/>
      <c r="C53" s="154"/>
      <c r="D53" s="154"/>
      <c r="E53" s="154"/>
      <c r="F53" s="154"/>
      <c r="G53" s="154"/>
    </row>
    <row r="54" spans="1:7" ht="29.25" customHeight="1">
      <c r="A54" s="154"/>
      <c r="B54" s="154"/>
      <c r="C54" s="154"/>
      <c r="D54" s="154"/>
      <c r="E54" s="154"/>
      <c r="F54" s="154"/>
      <c r="G54" s="154"/>
    </row>
    <row r="55" spans="1:7" ht="12.75" customHeight="1">
      <c r="A55" s="8"/>
      <c r="B55" s="8"/>
      <c r="C55" s="8"/>
      <c r="D55" s="8"/>
      <c r="E55" s="8"/>
      <c r="F55" s="8"/>
      <c r="G55" s="8"/>
    </row>
    <row r="56" ht="12.75" customHeight="1"/>
    <row r="57" ht="12.75" customHeight="1"/>
    <row r="58" ht="12.75" customHeight="1"/>
    <row r="59" ht="12.75" customHeight="1"/>
    <row r="60" spans="1:7" ht="12.75" customHeight="1">
      <c r="A60" s="8"/>
      <c r="B60" s="8"/>
      <c r="C60" s="8"/>
      <c r="D60" s="8"/>
      <c r="E60" s="8"/>
      <c r="F60" s="8"/>
      <c r="G60" s="8"/>
    </row>
  </sheetData>
  <mergeCells count="2">
    <mergeCell ref="A53:G54"/>
    <mergeCell ref="A47:B48"/>
  </mergeCells>
  <printOptions/>
  <pageMargins left="0.75" right="0.75" top="0.72" bottom="0.74" header="0.5" footer="0.5"/>
  <pageSetup firstPageNumber="2" useFirstPageNumber="1" horizontalDpi="300" verticalDpi="300" orientation="portrait" paperSize="9" scale="98"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G46"/>
  <sheetViews>
    <sheetView view="pageBreakPreview" zoomScaleSheetLayoutView="100" workbookViewId="0" topLeftCell="A33">
      <selection activeCell="F29" sqref="F29"/>
    </sheetView>
  </sheetViews>
  <sheetFormatPr defaultColWidth="9.140625" defaultRowHeight="12.75"/>
  <cols>
    <col min="1" max="1" width="3.8515625" style="2" customWidth="1"/>
    <col min="2" max="2" width="26.7109375" style="2" customWidth="1"/>
    <col min="3" max="3" width="10.00390625" style="2" customWidth="1"/>
    <col min="4" max="4" width="11.140625" style="2" customWidth="1"/>
    <col min="5" max="5" width="13.140625" style="2" customWidth="1"/>
    <col min="6" max="6" width="12.421875" style="2" customWidth="1"/>
    <col min="7" max="7" width="10.57421875" style="2" customWidth="1"/>
    <col min="8" max="16384" width="9.140625" style="2" customWidth="1"/>
  </cols>
  <sheetData>
    <row r="5" spans="1:5" ht="15.75">
      <c r="A5" s="28" t="str">
        <f>'IS'!A5</f>
        <v>WELLCALL HOLDINGS BERHAD (707346 - W)</v>
      </c>
      <c r="B5" s="28"/>
      <c r="E5" s="1"/>
    </row>
    <row r="7" spans="1:5" ht="12.75">
      <c r="A7" s="1" t="s">
        <v>38</v>
      </c>
      <c r="E7" s="1"/>
    </row>
    <row r="8" spans="1:5" ht="12.75">
      <c r="A8" s="1" t="str">
        <f>'IS'!A8</f>
        <v>For The Fourth Quarter Ended 30 September 2006</v>
      </c>
      <c r="E8" s="1"/>
    </row>
    <row r="9" spans="1:5" ht="12.75">
      <c r="A9" s="2" t="s">
        <v>12</v>
      </c>
      <c r="E9" s="1"/>
    </row>
    <row r="10" ht="12.75">
      <c r="E10" s="1"/>
    </row>
    <row r="11" spans="3:6" ht="12.75">
      <c r="C11" s="158" t="s">
        <v>113</v>
      </c>
      <c r="D11" s="158"/>
      <c r="E11" s="158"/>
      <c r="F11" s="4" t="s">
        <v>33</v>
      </c>
    </row>
    <row r="12" spans="3:6" ht="12.75">
      <c r="C12" s="4" t="s">
        <v>81</v>
      </c>
      <c r="F12" s="4" t="s">
        <v>81</v>
      </c>
    </row>
    <row r="13" spans="1:7" ht="12.75">
      <c r="A13" s="1"/>
      <c r="C13" s="4" t="s">
        <v>34</v>
      </c>
      <c r="D13" s="36" t="s">
        <v>224</v>
      </c>
      <c r="E13" s="4" t="s">
        <v>111</v>
      </c>
      <c r="F13" s="4" t="s">
        <v>31</v>
      </c>
      <c r="G13" s="7"/>
    </row>
    <row r="14" spans="3:7" ht="12.75">
      <c r="C14" s="4" t="s">
        <v>35</v>
      </c>
      <c r="D14" s="36" t="s">
        <v>225</v>
      </c>
      <c r="E14" s="4" t="s">
        <v>112</v>
      </c>
      <c r="F14" s="4" t="s">
        <v>32</v>
      </c>
      <c r="G14" s="4" t="s">
        <v>30</v>
      </c>
    </row>
    <row r="15" spans="3:7" ht="12.75">
      <c r="C15" s="5" t="s">
        <v>9</v>
      </c>
      <c r="D15" s="5" t="s">
        <v>9</v>
      </c>
      <c r="E15" s="5" t="s">
        <v>9</v>
      </c>
      <c r="F15" s="5" t="s">
        <v>9</v>
      </c>
      <c r="G15" s="5" t="s">
        <v>9</v>
      </c>
    </row>
    <row r="16" spans="3:7" ht="12.75">
      <c r="C16" s="5"/>
      <c r="E16" s="5"/>
      <c r="F16" s="5"/>
      <c r="G16" s="5"/>
    </row>
    <row r="17" spans="1:7" ht="12.75">
      <c r="A17" s="1"/>
      <c r="C17" s="13"/>
      <c r="D17" s="13"/>
      <c r="E17" s="13"/>
      <c r="F17" s="15"/>
      <c r="G17" s="16"/>
    </row>
    <row r="18" spans="1:7" ht="12.75">
      <c r="A18" s="2" t="s">
        <v>226</v>
      </c>
      <c r="C18" s="37" t="s">
        <v>227</v>
      </c>
      <c r="D18" s="37">
        <v>0</v>
      </c>
      <c r="E18" s="37">
        <v>0</v>
      </c>
      <c r="F18" s="37">
        <v>0</v>
      </c>
      <c r="G18" s="20">
        <f>SUM(C18:F18)</f>
        <v>0</v>
      </c>
    </row>
    <row r="19" spans="1:7" ht="12.75">
      <c r="A19" s="1"/>
      <c r="F19" s="15"/>
      <c r="G19" s="16"/>
    </row>
    <row r="20" spans="1:7" ht="12.75">
      <c r="A20" s="2" t="s">
        <v>110</v>
      </c>
      <c r="C20" s="37">
        <v>0</v>
      </c>
      <c r="D20" s="37">
        <v>0</v>
      </c>
      <c r="E20" s="37">
        <v>0</v>
      </c>
      <c r="F20" s="37">
        <v>-3</v>
      </c>
      <c r="G20" s="20">
        <f>C20+E20+F20</f>
        <v>-3</v>
      </c>
    </row>
    <row r="21" spans="1:7" ht="12.75">
      <c r="A21" s="1"/>
      <c r="D21" s="69"/>
      <c r="F21" s="15"/>
      <c r="G21" s="16"/>
    </row>
    <row r="22" spans="1:7" ht="12.75">
      <c r="A22" s="2" t="s">
        <v>230</v>
      </c>
      <c r="C22" s="19">
        <f>SUM(C18:C21)</f>
        <v>0</v>
      </c>
      <c r="D22" s="37">
        <v>0</v>
      </c>
      <c r="E22" s="70">
        <v>0</v>
      </c>
      <c r="F22" s="19">
        <f>SUM(F18:F21)</f>
        <v>-3</v>
      </c>
      <c r="G22" s="19">
        <f>SUM(G18:G20)</f>
        <v>-3</v>
      </c>
    </row>
    <row r="23" spans="1:7" ht="12.75">
      <c r="A23" s="1"/>
      <c r="F23" s="15"/>
      <c r="G23" s="16"/>
    </row>
    <row r="24" spans="1:7" ht="12.75">
      <c r="A24" s="2" t="s">
        <v>114</v>
      </c>
      <c r="C24" s="37">
        <v>32551</v>
      </c>
      <c r="D24" s="37">
        <v>0</v>
      </c>
      <c r="E24" s="37">
        <v>0</v>
      </c>
      <c r="F24" s="37">
        <v>0</v>
      </c>
      <c r="G24" s="20">
        <f>C24+E24+F24</f>
        <v>32551</v>
      </c>
    </row>
    <row r="25" spans="3:7" ht="12.75">
      <c r="C25" s="10"/>
      <c r="D25" s="10"/>
      <c r="E25" s="10" t="s">
        <v>81</v>
      </c>
      <c r="F25" s="15"/>
      <c r="G25" s="16"/>
    </row>
    <row r="26" spans="1:7" ht="12.75">
      <c r="A26" s="2" t="s">
        <v>115</v>
      </c>
      <c r="C26" s="37">
        <v>0</v>
      </c>
      <c r="D26" s="37">
        <v>0</v>
      </c>
      <c r="E26" s="37">
        <v>3268</v>
      </c>
      <c r="F26" s="37">
        <v>0</v>
      </c>
      <c r="G26" s="20">
        <f>C26+E26+F26</f>
        <v>3268</v>
      </c>
    </row>
    <row r="27" ht="12.75">
      <c r="D27" s="122"/>
    </row>
    <row r="28" spans="1:7" ht="12.75">
      <c r="A28" s="2" t="s">
        <v>86</v>
      </c>
      <c r="C28" s="37">
        <v>0</v>
      </c>
      <c r="D28" s="35" t="s">
        <v>192</v>
      </c>
      <c r="E28" s="57">
        <v>0</v>
      </c>
      <c r="F28" s="57">
        <v>2989</v>
      </c>
      <c r="G28" s="20">
        <f>C28+E28+F28</f>
        <v>2989</v>
      </c>
    </row>
    <row r="29" spans="3:7" ht="12.75">
      <c r="C29" s="10"/>
      <c r="D29" s="11"/>
      <c r="E29" s="10"/>
      <c r="F29" s="15"/>
      <c r="G29" s="15"/>
    </row>
    <row r="30" spans="1:7" ht="12.75">
      <c r="A30" s="2" t="s">
        <v>231</v>
      </c>
      <c r="C30" s="19">
        <f>SUM(C22:C29)</f>
        <v>32551</v>
      </c>
      <c r="D30" s="37">
        <v>0</v>
      </c>
      <c r="E30" s="19">
        <f>SUM(E22:E29)</f>
        <v>3268</v>
      </c>
      <c r="F30" s="19">
        <f>SUM(F22:F29)</f>
        <v>2986</v>
      </c>
      <c r="G30" s="19">
        <f>SUM(G22:G29)</f>
        <v>38805</v>
      </c>
    </row>
    <row r="31" spans="3:7" ht="12.75">
      <c r="C31" s="15"/>
      <c r="D31" s="15"/>
      <c r="E31" s="15"/>
      <c r="F31" s="15"/>
      <c r="G31" s="15"/>
    </row>
    <row r="32" spans="1:7" ht="12.75">
      <c r="A32" s="2" t="s">
        <v>228</v>
      </c>
      <c r="C32" s="15">
        <v>8549</v>
      </c>
      <c r="D32" s="15">
        <v>7292</v>
      </c>
      <c r="E32" s="57">
        <v>0</v>
      </c>
      <c r="F32" s="57">
        <v>0</v>
      </c>
      <c r="G32" s="15">
        <f>SUM(C32:F32)</f>
        <v>15841</v>
      </c>
    </row>
    <row r="33" spans="3:7" ht="12.75">
      <c r="C33" s="15"/>
      <c r="D33" s="15"/>
      <c r="E33" s="15"/>
      <c r="F33" s="15"/>
      <c r="G33" s="15"/>
    </row>
    <row r="34" spans="1:7" ht="12.75">
      <c r="A34" s="2" t="s">
        <v>116</v>
      </c>
      <c r="C34" s="57">
        <v>0</v>
      </c>
      <c r="D34" s="57">
        <v>0</v>
      </c>
      <c r="E34" s="57">
        <v>0</v>
      </c>
      <c r="F34" s="15">
        <v>2891</v>
      </c>
      <c r="G34" s="15">
        <f>SUM(C34:F34)</f>
        <v>2891</v>
      </c>
    </row>
    <row r="35" spans="3:7" ht="12.75">
      <c r="C35" s="15"/>
      <c r="D35" s="15"/>
      <c r="E35" s="15"/>
      <c r="F35" s="15"/>
      <c r="G35" s="15"/>
    </row>
    <row r="36" spans="1:7" ht="12.75">
      <c r="A36" s="2" t="s">
        <v>229</v>
      </c>
      <c r="C36" s="57">
        <v>0</v>
      </c>
      <c r="D36" s="57">
        <v>0</v>
      </c>
      <c r="E36" s="57">
        <v>0</v>
      </c>
      <c r="F36" s="15">
        <v>-3000</v>
      </c>
      <c r="G36" s="15">
        <f>SUM(C36:F36)</f>
        <v>-3000</v>
      </c>
    </row>
    <row r="37" spans="1:7" ht="13.5" thickBot="1">
      <c r="A37" s="2" t="s">
        <v>232</v>
      </c>
      <c r="C37" s="12">
        <f>SUM(C30:C36)</f>
        <v>41100</v>
      </c>
      <c r="D37" s="12">
        <f>SUM(D30:D36)</f>
        <v>7292</v>
      </c>
      <c r="E37" s="12">
        <f>SUM(E30:E36)</f>
        <v>3268</v>
      </c>
      <c r="F37" s="12">
        <f>SUM(F30:F36)</f>
        <v>2877</v>
      </c>
      <c r="G37" s="12">
        <f>SUM(G30:G36)</f>
        <v>54537</v>
      </c>
    </row>
    <row r="38" spans="3:7" ht="12.75">
      <c r="C38" s="15"/>
      <c r="D38" s="15"/>
      <c r="E38" s="15"/>
      <c r="F38" s="15"/>
      <c r="G38" s="15"/>
    </row>
    <row r="39" spans="6:7" ht="12.75">
      <c r="F39" s="10"/>
      <c r="G39" s="10"/>
    </row>
    <row r="40" spans="1:7" ht="12.75">
      <c r="A40" s="93" t="s">
        <v>101</v>
      </c>
      <c r="B40" s="93" t="s">
        <v>174</v>
      </c>
      <c r="F40" s="10"/>
      <c r="G40" s="10"/>
    </row>
    <row r="41" spans="6:7" ht="12.75">
      <c r="F41" s="10"/>
      <c r="G41" s="10"/>
    </row>
    <row r="42" spans="1:7" ht="12.75">
      <c r="A42" s="1" t="s">
        <v>21</v>
      </c>
      <c r="F42" s="10"/>
      <c r="G42" s="10"/>
    </row>
    <row r="43" spans="1:7" ht="12.75">
      <c r="A43" s="154" t="s">
        <v>176</v>
      </c>
      <c r="B43" s="154"/>
      <c r="C43" s="154"/>
      <c r="D43" s="154"/>
      <c r="E43" s="154"/>
      <c r="F43" s="154"/>
      <c r="G43" s="154"/>
    </row>
    <row r="44" spans="1:7" ht="12.75">
      <c r="A44" s="154"/>
      <c r="B44" s="154"/>
      <c r="C44" s="154"/>
      <c r="D44" s="154"/>
      <c r="E44" s="154"/>
      <c r="F44" s="154"/>
      <c r="G44" s="154"/>
    </row>
    <row r="45" spans="1:7" ht="15" customHeight="1">
      <c r="A45" s="154"/>
      <c r="B45" s="154"/>
      <c r="C45" s="154"/>
      <c r="D45" s="154"/>
      <c r="E45" s="154"/>
      <c r="F45" s="154"/>
      <c r="G45" s="154"/>
    </row>
    <row r="46" spans="1:7" ht="12.75">
      <c r="A46" s="8"/>
      <c r="B46" s="8"/>
      <c r="C46" s="8"/>
      <c r="D46" s="8"/>
      <c r="E46" s="8"/>
      <c r="F46" s="8"/>
      <c r="G46" s="8"/>
    </row>
  </sheetData>
  <mergeCells count="2">
    <mergeCell ref="A43:G45"/>
    <mergeCell ref="C11:E11"/>
  </mergeCells>
  <printOptions/>
  <pageMargins left="0.75" right="0.65" top="0.79" bottom="0.62" header="0.5" footer="0.5"/>
  <pageSetup firstPageNumber="3" useFirstPageNumber="1" horizontalDpi="300" verticalDpi="300" orientation="portrait" paperSize="9"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5"/>
  <sheetViews>
    <sheetView tabSelected="1" view="pageBreakPreview" zoomScaleSheetLayoutView="100" workbookViewId="0" topLeftCell="A8">
      <selection activeCell="E18" sqref="E18"/>
    </sheetView>
  </sheetViews>
  <sheetFormatPr defaultColWidth="9.140625" defaultRowHeight="12.75"/>
  <cols>
    <col min="1" max="1" width="3.8515625" style="2" customWidth="1"/>
    <col min="2" max="2" width="43.2812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8" t="str">
        <f>'IS'!A5</f>
        <v>WELLCALL HOLDINGS BERHAD (707346 - W)</v>
      </c>
      <c r="B5" s="28"/>
      <c r="C5" s="1"/>
    </row>
    <row r="7" spans="1:3" ht="12.75">
      <c r="A7" s="1" t="s">
        <v>39</v>
      </c>
      <c r="C7" s="1"/>
    </row>
    <row r="8" spans="1:3" ht="12.75">
      <c r="A8" s="1" t="str">
        <f>'IS'!A8</f>
        <v>For The Fourth Quarter Ended 30 September 2006</v>
      </c>
      <c r="C8" s="1"/>
    </row>
    <row r="9" spans="1:3" ht="12.75">
      <c r="A9" s="2" t="s">
        <v>12</v>
      </c>
      <c r="C9" s="1"/>
    </row>
    <row r="10" ht="13.5" customHeight="1">
      <c r="C10" s="1"/>
    </row>
    <row r="11" spans="3:7" ht="12.75">
      <c r="C11" s="1"/>
      <c r="E11" s="107" t="s">
        <v>193</v>
      </c>
      <c r="G11" s="107" t="str">
        <f>E11</f>
        <v>12 months</v>
      </c>
    </row>
    <row r="12" spans="1:7" ht="12.75">
      <c r="A12" s="1"/>
      <c r="C12" s="1"/>
      <c r="E12" s="4" t="s">
        <v>186</v>
      </c>
      <c r="G12" s="4" t="s">
        <v>187</v>
      </c>
    </row>
    <row r="13" spans="4:7" ht="12.75">
      <c r="D13" s="3"/>
      <c r="E13" s="5" t="s">
        <v>190</v>
      </c>
      <c r="F13" s="5"/>
      <c r="G13" s="5" t="s">
        <v>201</v>
      </c>
    </row>
    <row r="14" spans="3:7" ht="12.75">
      <c r="C14" s="1" t="s">
        <v>19</v>
      </c>
      <c r="E14" s="5" t="s">
        <v>9</v>
      </c>
      <c r="F14" s="5"/>
      <c r="G14" s="5" t="s">
        <v>9</v>
      </c>
    </row>
    <row r="15" spans="3:7" ht="12.75">
      <c r="C15" s="1"/>
      <c r="E15" s="5"/>
      <c r="F15" s="5"/>
      <c r="G15" s="5"/>
    </row>
    <row r="16" spans="1:7" ht="12.75">
      <c r="A16" s="21" t="s">
        <v>48</v>
      </c>
      <c r="B16" s="13"/>
      <c r="C16" s="13"/>
      <c r="D16" s="13"/>
      <c r="E16" s="15"/>
      <c r="F16" s="15"/>
      <c r="G16" s="16"/>
    </row>
    <row r="17" spans="1:7" ht="12.75">
      <c r="A17" s="13" t="s">
        <v>16</v>
      </c>
      <c r="B17" s="13"/>
      <c r="C17" s="13"/>
      <c r="D17" s="13"/>
      <c r="E17" s="15">
        <v>6377</v>
      </c>
      <c r="F17" s="15"/>
      <c r="G17" s="16" t="s">
        <v>82</v>
      </c>
    </row>
    <row r="18" spans="1:7" ht="12.75">
      <c r="A18" s="13" t="s">
        <v>40</v>
      </c>
      <c r="B18" s="13"/>
      <c r="C18" s="13"/>
      <c r="D18" s="13"/>
      <c r="E18" s="23"/>
      <c r="F18" s="23"/>
      <c r="G18" s="23"/>
    </row>
    <row r="19" spans="1:7" ht="12.75">
      <c r="A19" s="13"/>
      <c r="B19" s="13" t="s">
        <v>117</v>
      </c>
      <c r="C19" s="13"/>
      <c r="D19" s="13"/>
      <c r="E19" s="23">
        <v>779</v>
      </c>
      <c r="F19" s="23"/>
      <c r="G19" s="16" t="s">
        <v>82</v>
      </c>
    </row>
    <row r="20" spans="1:7" ht="12.75">
      <c r="A20" s="13"/>
      <c r="B20" s="13" t="s">
        <v>41</v>
      </c>
      <c r="C20" s="13"/>
      <c r="D20" s="13"/>
      <c r="E20" s="23">
        <v>-93</v>
      </c>
      <c r="F20" s="23"/>
      <c r="G20" s="16" t="s">
        <v>82</v>
      </c>
    </row>
    <row r="21" spans="1:7" ht="12.75">
      <c r="A21" s="21"/>
      <c r="B21" s="2" t="s">
        <v>49</v>
      </c>
      <c r="C21" s="13"/>
      <c r="D21" s="13"/>
      <c r="E21" s="25">
        <v>-305</v>
      </c>
      <c r="F21" s="23"/>
      <c r="G21" s="39" t="s">
        <v>82</v>
      </c>
    </row>
    <row r="22" spans="1:7" ht="12.75">
      <c r="A22" s="13" t="s">
        <v>42</v>
      </c>
      <c r="B22" s="13"/>
      <c r="C22" s="13"/>
      <c r="D22" s="13"/>
      <c r="E22" s="23">
        <f>SUM(E17:E21)</f>
        <v>6758</v>
      </c>
      <c r="F22" s="23"/>
      <c r="G22" s="16" t="s">
        <v>82</v>
      </c>
    </row>
    <row r="23" spans="1:7" ht="12.75">
      <c r="A23" s="13"/>
      <c r="B23" s="13" t="s">
        <v>85</v>
      </c>
      <c r="C23" s="13"/>
      <c r="D23" s="13"/>
      <c r="E23" s="24">
        <v>-3173</v>
      </c>
      <c r="F23" s="23"/>
      <c r="G23" s="16" t="s">
        <v>82</v>
      </c>
    </row>
    <row r="24" spans="1:7" ht="12.75">
      <c r="A24" s="13"/>
      <c r="B24" s="13" t="s">
        <v>43</v>
      </c>
      <c r="C24" s="13"/>
      <c r="D24" s="13"/>
      <c r="E24" s="24">
        <v>3920</v>
      </c>
      <c r="F24" s="23"/>
      <c r="G24" s="16" t="s">
        <v>82</v>
      </c>
    </row>
    <row r="25" spans="1:7" ht="12.75">
      <c r="A25" s="13"/>
      <c r="B25" s="13" t="s">
        <v>44</v>
      </c>
      <c r="C25" s="13"/>
      <c r="D25" s="14"/>
      <c r="E25" s="26">
        <v>2791</v>
      </c>
      <c r="F25" s="27"/>
      <c r="G25" s="39" t="s">
        <v>82</v>
      </c>
    </row>
    <row r="26" spans="1:7" ht="12.75">
      <c r="A26" s="13" t="s">
        <v>97</v>
      </c>
      <c r="B26" s="13"/>
      <c r="C26" s="13"/>
      <c r="D26" s="13"/>
      <c r="E26" s="24">
        <f>SUM(E22:E25)</f>
        <v>10296</v>
      </c>
      <c r="F26" s="23"/>
      <c r="G26" s="16" t="s">
        <v>82</v>
      </c>
    </row>
    <row r="27" spans="1:7" ht="12.75">
      <c r="A27" s="13"/>
      <c r="B27" s="13" t="s">
        <v>45</v>
      </c>
      <c r="C27" s="13"/>
      <c r="D27" s="13"/>
      <c r="E27" s="24">
        <v>-88</v>
      </c>
      <c r="F27" s="23"/>
      <c r="G27" s="16"/>
    </row>
    <row r="28" spans="2:7" ht="12.75">
      <c r="B28" s="13" t="s">
        <v>46</v>
      </c>
      <c r="C28" s="13"/>
      <c r="D28" s="13"/>
      <c r="E28" s="24">
        <v>93</v>
      </c>
      <c r="F28" s="23"/>
      <c r="G28" s="16" t="s">
        <v>82</v>
      </c>
    </row>
    <row r="29" spans="2:7" ht="12.75">
      <c r="B29" s="2" t="s">
        <v>51</v>
      </c>
      <c r="C29" s="13"/>
      <c r="D29" s="13"/>
      <c r="E29" s="24">
        <v>305</v>
      </c>
      <c r="F29" s="23"/>
      <c r="G29" s="16" t="s">
        <v>82</v>
      </c>
    </row>
    <row r="30" spans="1:7" ht="12.75">
      <c r="A30" s="13" t="s">
        <v>98</v>
      </c>
      <c r="B30" s="13"/>
      <c r="C30" s="13"/>
      <c r="D30" s="13"/>
      <c r="E30" s="58">
        <f>SUM(E26:E29)</f>
        <v>10606</v>
      </c>
      <c r="F30" s="23"/>
      <c r="G30" s="40" t="s">
        <v>82</v>
      </c>
    </row>
    <row r="31" spans="1:7" ht="12.75">
      <c r="A31" s="21"/>
      <c r="B31" s="13"/>
      <c r="C31" s="13"/>
      <c r="D31" s="13"/>
      <c r="E31" s="23"/>
      <c r="F31" s="23"/>
      <c r="G31" s="23"/>
    </row>
    <row r="32" spans="1:7" ht="12.75">
      <c r="A32" s="21" t="s">
        <v>47</v>
      </c>
      <c r="B32" s="13"/>
      <c r="C32" s="13"/>
      <c r="D32" s="13"/>
      <c r="E32" s="23"/>
      <c r="F32" s="23"/>
      <c r="G32" s="23"/>
    </row>
    <row r="33" spans="2:7" ht="12.75">
      <c r="B33" s="13" t="s">
        <v>115</v>
      </c>
      <c r="C33" s="13"/>
      <c r="D33" s="13"/>
      <c r="E33" s="24">
        <v>-17126</v>
      </c>
      <c r="F33" s="23"/>
      <c r="G33" s="16" t="s">
        <v>82</v>
      </c>
    </row>
    <row r="34" spans="2:7" ht="12.75">
      <c r="B34" s="13" t="s">
        <v>50</v>
      </c>
      <c r="C34" s="13"/>
      <c r="D34" s="13"/>
      <c r="E34" s="24">
        <v>-15336</v>
      </c>
      <c r="F34" s="23"/>
      <c r="G34" s="16" t="s">
        <v>82</v>
      </c>
    </row>
    <row r="35" spans="1:7" ht="12.75">
      <c r="A35" s="13" t="s">
        <v>99</v>
      </c>
      <c r="B35" s="13"/>
      <c r="C35" s="13"/>
      <c r="D35" s="13"/>
      <c r="E35" s="58">
        <f>SUM(E33:E34)</f>
        <v>-32462</v>
      </c>
      <c r="F35" s="23"/>
      <c r="G35" s="40" t="s">
        <v>82</v>
      </c>
    </row>
    <row r="36" spans="1:7" ht="12.75">
      <c r="A36" s="13"/>
      <c r="B36" s="13"/>
      <c r="C36" s="13"/>
      <c r="D36" s="13"/>
      <c r="E36" s="24"/>
      <c r="F36" s="23"/>
      <c r="G36" s="23"/>
    </row>
    <row r="37" spans="1:7" ht="12.75">
      <c r="A37" s="21" t="s">
        <v>234</v>
      </c>
      <c r="B37" s="13"/>
      <c r="C37" s="13"/>
      <c r="D37" s="13"/>
      <c r="E37" s="24"/>
      <c r="F37" s="23"/>
      <c r="G37" s="23"/>
    </row>
    <row r="38" spans="1:7" ht="12.75">
      <c r="A38" s="13"/>
      <c r="B38" s="13" t="s">
        <v>56</v>
      </c>
      <c r="C38" s="13"/>
      <c r="D38" s="13"/>
      <c r="E38" s="24">
        <v>-3000</v>
      </c>
      <c r="F38" s="23"/>
      <c r="G38" s="16" t="s">
        <v>82</v>
      </c>
    </row>
    <row r="39" spans="2:7" ht="12.75">
      <c r="B39" s="13" t="s">
        <v>118</v>
      </c>
      <c r="C39" s="13"/>
      <c r="D39" s="13"/>
      <c r="E39" s="24">
        <v>32551</v>
      </c>
      <c r="F39" s="23"/>
      <c r="G39" s="16" t="s">
        <v>82</v>
      </c>
    </row>
    <row r="40" spans="1:7" ht="12.75">
      <c r="A40" s="13"/>
      <c r="B40" s="13" t="s">
        <v>235</v>
      </c>
      <c r="C40" s="13"/>
      <c r="D40" s="13"/>
      <c r="E40" s="24">
        <v>17098</v>
      </c>
      <c r="F40" s="23"/>
      <c r="G40" s="16" t="s">
        <v>82</v>
      </c>
    </row>
    <row r="41" spans="1:7" ht="12.75">
      <c r="A41" s="13"/>
      <c r="B41" s="13" t="s">
        <v>236</v>
      </c>
      <c r="C41" s="13"/>
      <c r="D41" s="13"/>
      <c r="E41" s="24">
        <v>-1258</v>
      </c>
      <c r="F41" s="23"/>
      <c r="G41" s="16" t="s">
        <v>82</v>
      </c>
    </row>
    <row r="42" spans="1:7" ht="12.75">
      <c r="A42" s="13"/>
      <c r="B42" s="13"/>
      <c r="C42" s="13"/>
      <c r="D42" s="13"/>
      <c r="E42" s="58">
        <f>SUM(E38:E41)</f>
        <v>45391</v>
      </c>
      <c r="F42" s="23"/>
      <c r="G42" s="40" t="s">
        <v>82</v>
      </c>
    </row>
    <row r="43" spans="1:7" ht="12.75">
      <c r="A43" s="13"/>
      <c r="B43" s="13"/>
      <c r="C43" s="13"/>
      <c r="D43" s="13"/>
      <c r="E43" s="24"/>
      <c r="F43" s="23"/>
      <c r="G43" s="23"/>
    </row>
    <row r="44" spans="1:7" ht="12.75">
      <c r="A44" s="21" t="s">
        <v>52</v>
      </c>
      <c r="B44" s="13"/>
      <c r="C44" s="13"/>
      <c r="D44" s="13"/>
      <c r="E44" s="24">
        <f>E35+E30+E42</f>
        <v>23535</v>
      </c>
      <c r="F44" s="23"/>
      <c r="G44" s="16" t="s">
        <v>82</v>
      </c>
    </row>
    <row r="45" spans="1:7" ht="12.75" customHeight="1">
      <c r="A45" s="13" t="s">
        <v>81</v>
      </c>
      <c r="B45" s="13"/>
      <c r="C45" s="13"/>
      <c r="D45" s="13"/>
      <c r="E45" s="24"/>
      <c r="F45" s="23"/>
      <c r="G45" s="23"/>
    </row>
    <row r="46" spans="1:7" ht="12.75">
      <c r="A46" s="21" t="s">
        <v>238</v>
      </c>
      <c r="B46" s="13"/>
      <c r="C46" s="13"/>
      <c r="D46" s="13"/>
      <c r="E46" s="125">
        <v>0</v>
      </c>
      <c r="F46" s="23"/>
      <c r="G46" s="39" t="s">
        <v>82</v>
      </c>
    </row>
    <row r="47" spans="1:7" ht="6" customHeight="1">
      <c r="A47" s="13"/>
      <c r="B47" s="13"/>
      <c r="C47" s="13"/>
      <c r="D47" s="13"/>
      <c r="E47" s="24"/>
      <c r="F47" s="23"/>
      <c r="G47" s="23"/>
    </row>
    <row r="48" spans="1:7" ht="13.5" thickBot="1">
      <c r="A48" s="21" t="s">
        <v>239</v>
      </c>
      <c r="B48" s="13"/>
      <c r="C48" s="147" t="s">
        <v>188</v>
      </c>
      <c r="D48" s="13"/>
      <c r="E48" s="41">
        <f>SUM(E44:E47)</f>
        <v>23535</v>
      </c>
      <c r="F48" s="23"/>
      <c r="G48" s="41" t="s">
        <v>82</v>
      </c>
    </row>
    <row r="49" spans="2:4" ht="12.75">
      <c r="B49" s="21"/>
      <c r="D49" s="13"/>
    </row>
    <row r="50" spans="1:7" ht="14.25" customHeight="1">
      <c r="A50" s="1" t="s">
        <v>21</v>
      </c>
      <c r="E50" s="10"/>
      <c r="F50" s="10"/>
      <c r="G50" s="10"/>
    </row>
    <row r="51" spans="1:7" ht="12.75">
      <c r="A51" s="154" t="s">
        <v>237</v>
      </c>
      <c r="B51" s="154"/>
      <c r="C51" s="154"/>
      <c r="D51" s="154"/>
      <c r="E51" s="154"/>
      <c r="F51" s="154"/>
      <c r="G51" s="154"/>
    </row>
    <row r="52" spans="1:7" ht="26.25" customHeight="1">
      <c r="A52" s="154"/>
      <c r="B52" s="154"/>
      <c r="C52" s="154"/>
      <c r="D52" s="154"/>
      <c r="E52" s="154"/>
      <c r="F52" s="154"/>
      <c r="G52" s="154"/>
    </row>
    <row r="54" spans="1:8" ht="28.5" customHeight="1">
      <c r="A54" s="100" t="s">
        <v>101</v>
      </c>
      <c r="B54" s="155" t="s">
        <v>233</v>
      </c>
      <c r="C54" s="155"/>
      <c r="D54" s="155"/>
      <c r="E54" s="155"/>
      <c r="F54" s="155"/>
      <c r="G54" s="155"/>
      <c r="H54" s="8"/>
    </row>
    <row r="55" spans="1:8" ht="12.75">
      <c r="A55" s="154"/>
      <c r="B55" s="154"/>
      <c r="C55" s="154"/>
      <c r="D55" s="154"/>
      <c r="E55" s="154"/>
      <c r="F55" s="154"/>
      <c r="G55" s="154"/>
      <c r="H55" s="8"/>
    </row>
  </sheetData>
  <mergeCells count="3">
    <mergeCell ref="A51:G52"/>
    <mergeCell ref="A55:G55"/>
    <mergeCell ref="B54:G54"/>
  </mergeCells>
  <printOptions/>
  <pageMargins left="0.64" right="0.3" top="0.78" bottom="0.49" header="0.5" footer="0.3"/>
  <pageSetup firstPageNumber="4"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K287"/>
  <sheetViews>
    <sheetView view="pageBreakPreview" zoomScaleSheetLayoutView="100" workbookViewId="0" topLeftCell="A30">
      <selection activeCell="B30" sqref="B30"/>
    </sheetView>
  </sheetViews>
  <sheetFormatPr defaultColWidth="9.140625" defaultRowHeight="12.75"/>
  <cols>
    <col min="1" max="1" width="3.421875" style="2" customWidth="1"/>
    <col min="2" max="2" width="4.421875" style="2" customWidth="1"/>
    <col min="3" max="3" width="4.00390625" style="2" customWidth="1"/>
    <col min="4" max="4" width="33.140625" style="2" customWidth="1"/>
    <col min="5" max="5" width="2.28125" style="2" customWidth="1"/>
    <col min="6" max="6" width="10.8515625" style="2" customWidth="1"/>
    <col min="7" max="7" width="11.421875" style="2" customWidth="1"/>
    <col min="8" max="8" width="16.7109375" style="2" customWidth="1"/>
    <col min="9" max="9" width="13.00390625" style="2" customWidth="1"/>
    <col min="10" max="16384" width="9.140625" style="2" customWidth="1"/>
  </cols>
  <sheetData>
    <row r="5" spans="1:5" ht="15.75">
      <c r="A5" s="28" t="s">
        <v>120</v>
      </c>
      <c r="B5" s="28"/>
      <c r="E5" s="1"/>
    </row>
    <row r="7" spans="1:5" ht="12.75">
      <c r="A7" s="1" t="s">
        <v>53</v>
      </c>
      <c r="E7" s="1"/>
    </row>
    <row r="8" spans="1:5" ht="12.75">
      <c r="A8" s="1" t="str">
        <f>Cashflow!A8</f>
        <v>For The Fourth Quarter Ended 30 September 2006</v>
      </c>
      <c r="E8" s="1"/>
    </row>
    <row r="9" ht="6.75" customHeight="1">
      <c r="E9" s="1"/>
    </row>
    <row r="10" spans="1:9" ht="12.75">
      <c r="A10" s="71"/>
      <c r="B10" s="71"/>
      <c r="C10" s="71"/>
      <c r="D10" s="71"/>
      <c r="E10" s="72"/>
      <c r="F10" s="71"/>
      <c r="G10" s="71"/>
      <c r="H10" s="71"/>
      <c r="I10" s="71"/>
    </row>
    <row r="11" spans="1:9" ht="14.25" customHeight="1">
      <c r="A11" s="73" t="s">
        <v>278</v>
      </c>
      <c r="B11" s="73"/>
      <c r="C11" s="73"/>
      <c r="D11" s="73"/>
      <c r="E11" s="73"/>
      <c r="F11" s="69"/>
      <c r="G11" s="69"/>
      <c r="H11" s="69"/>
      <c r="I11" s="69"/>
    </row>
    <row r="12" spans="1:9" ht="12.75">
      <c r="A12" s="13"/>
      <c r="B12" s="13"/>
      <c r="C12" s="13"/>
      <c r="D12" s="13"/>
      <c r="E12" s="21"/>
      <c r="F12" s="13"/>
      <c r="G12" s="31"/>
      <c r="H12" s="13"/>
      <c r="I12" s="31"/>
    </row>
    <row r="13" spans="1:9" ht="12.75">
      <c r="A13" s="74" t="s">
        <v>121</v>
      </c>
      <c r="B13" s="21" t="s">
        <v>122</v>
      </c>
      <c r="C13" s="21"/>
      <c r="D13" s="21"/>
      <c r="E13" s="21"/>
      <c r="F13" s="13"/>
      <c r="G13" s="31"/>
      <c r="H13" s="13"/>
      <c r="I13" s="31"/>
    </row>
    <row r="14" spans="1:9" ht="12.75">
      <c r="A14" s="21"/>
      <c r="B14" s="167" t="s">
        <v>270</v>
      </c>
      <c r="C14" s="159"/>
      <c r="D14" s="159"/>
      <c r="E14" s="159"/>
      <c r="F14" s="159"/>
      <c r="G14" s="159"/>
      <c r="H14" s="159"/>
      <c r="I14" s="159"/>
    </row>
    <row r="15" spans="1:9" ht="12.75">
      <c r="A15" s="21"/>
      <c r="B15" s="159"/>
      <c r="C15" s="159"/>
      <c r="D15" s="159"/>
      <c r="E15" s="159"/>
      <c r="F15" s="159"/>
      <c r="G15" s="159"/>
      <c r="H15" s="159"/>
      <c r="I15" s="159"/>
    </row>
    <row r="16" spans="1:9" ht="12.75">
      <c r="A16" s="21"/>
      <c r="B16" s="159"/>
      <c r="C16" s="159"/>
      <c r="D16" s="159"/>
      <c r="E16" s="159"/>
      <c r="F16" s="159"/>
      <c r="G16" s="159"/>
      <c r="H16" s="159"/>
      <c r="I16" s="159"/>
    </row>
    <row r="17" spans="1:9" ht="12.75">
      <c r="A17" s="21"/>
      <c r="B17" s="159"/>
      <c r="C17" s="159"/>
      <c r="D17" s="159"/>
      <c r="E17" s="159"/>
      <c r="F17" s="159"/>
      <c r="G17" s="159"/>
      <c r="H17" s="159"/>
      <c r="I17" s="159"/>
    </row>
    <row r="18" spans="1:9" ht="12.75">
      <c r="A18" s="21"/>
      <c r="B18" s="159"/>
      <c r="C18" s="159"/>
      <c r="D18" s="159"/>
      <c r="E18" s="159"/>
      <c r="F18" s="159"/>
      <c r="G18" s="159"/>
      <c r="H18" s="159"/>
      <c r="I18" s="159"/>
    </row>
    <row r="19" spans="1:9" ht="12.75">
      <c r="A19" s="21"/>
      <c r="B19" s="159"/>
      <c r="C19" s="159"/>
      <c r="D19" s="159"/>
      <c r="E19" s="159"/>
      <c r="F19" s="159"/>
      <c r="G19" s="159"/>
      <c r="H19" s="159"/>
      <c r="I19" s="159"/>
    </row>
    <row r="20" spans="1:9" ht="66" customHeight="1">
      <c r="A20" s="13"/>
      <c r="B20" s="159"/>
      <c r="C20" s="159"/>
      <c r="D20" s="159"/>
      <c r="E20" s="159"/>
      <c r="F20" s="159"/>
      <c r="G20" s="159"/>
      <c r="H20" s="159"/>
      <c r="I20" s="159"/>
    </row>
    <row r="21" spans="1:9" ht="12" customHeight="1">
      <c r="A21" s="13"/>
      <c r="B21" s="13"/>
      <c r="C21" s="13"/>
      <c r="D21" s="13"/>
      <c r="E21" s="13"/>
      <c r="F21" s="13"/>
      <c r="G21" s="15"/>
      <c r="H21" s="15"/>
      <c r="I21" s="16"/>
    </row>
    <row r="22" spans="1:9" ht="12.75">
      <c r="A22" s="74" t="s">
        <v>123</v>
      </c>
      <c r="B22" s="48" t="s">
        <v>124</v>
      </c>
      <c r="C22" s="21"/>
      <c r="D22" s="21"/>
      <c r="E22" s="13"/>
      <c r="F22" s="13"/>
      <c r="G22" s="15"/>
      <c r="H22" s="15"/>
      <c r="I22" s="16"/>
    </row>
    <row r="23" spans="1:9" ht="12.75">
      <c r="A23" s="13"/>
      <c r="B23" s="159" t="s">
        <v>177</v>
      </c>
      <c r="C23" s="159"/>
      <c r="D23" s="159"/>
      <c r="E23" s="159"/>
      <c r="F23" s="159"/>
      <c r="G23" s="159"/>
      <c r="H23" s="159"/>
      <c r="I23" s="159"/>
    </row>
    <row r="24" spans="1:9" ht="12.75">
      <c r="A24" s="13"/>
      <c r="B24" s="159"/>
      <c r="C24" s="159"/>
      <c r="D24" s="159"/>
      <c r="E24" s="159"/>
      <c r="F24" s="159"/>
      <c r="G24" s="159"/>
      <c r="H24" s="159"/>
      <c r="I24" s="159"/>
    </row>
    <row r="25" spans="1:9" ht="12.75">
      <c r="A25" s="13"/>
      <c r="B25" s="32"/>
      <c r="C25" s="32"/>
      <c r="D25" s="32"/>
      <c r="E25" s="32"/>
      <c r="F25" s="32"/>
      <c r="G25" s="32"/>
      <c r="H25" s="32"/>
      <c r="I25" s="32"/>
    </row>
    <row r="26" spans="1:9" ht="12.75">
      <c r="A26" s="21"/>
      <c r="B26" s="13"/>
      <c r="C26" s="13"/>
      <c r="D26" s="13"/>
      <c r="E26" s="13"/>
      <c r="F26" s="13"/>
      <c r="G26" s="15"/>
      <c r="H26" s="15"/>
      <c r="I26" s="15"/>
    </row>
    <row r="27" spans="1:9" ht="12.75">
      <c r="A27" s="74" t="s">
        <v>125</v>
      </c>
      <c r="B27" s="48" t="s">
        <v>126</v>
      </c>
      <c r="C27" s="21"/>
      <c r="D27" s="21"/>
      <c r="E27" s="13"/>
      <c r="F27" s="13"/>
      <c r="G27" s="15"/>
      <c r="H27" s="15"/>
      <c r="I27" s="16"/>
    </row>
    <row r="28" spans="1:9" ht="12.75">
      <c r="A28" s="13"/>
      <c r="B28" s="159" t="s">
        <v>54</v>
      </c>
      <c r="C28" s="159"/>
      <c r="D28" s="159"/>
      <c r="E28" s="159"/>
      <c r="F28" s="159"/>
      <c r="G28" s="159"/>
      <c r="H28" s="159"/>
      <c r="I28" s="159"/>
    </row>
    <row r="29" spans="1:9" ht="12.75">
      <c r="A29" s="13"/>
      <c r="B29" s="32"/>
      <c r="C29" s="32"/>
      <c r="D29" s="32"/>
      <c r="E29" s="32"/>
      <c r="F29" s="32"/>
      <c r="G29" s="32"/>
      <c r="H29" s="32"/>
      <c r="I29" s="32"/>
    </row>
    <row r="30" spans="1:9" ht="12.75">
      <c r="A30" s="13"/>
      <c r="B30" s="13"/>
      <c r="C30" s="13"/>
      <c r="D30" s="13"/>
      <c r="E30" s="13"/>
      <c r="F30" s="13"/>
      <c r="G30" s="15"/>
      <c r="H30" s="15"/>
      <c r="I30" s="16"/>
    </row>
    <row r="31" spans="1:9" ht="12.75">
      <c r="A31" s="74" t="s">
        <v>127</v>
      </c>
      <c r="B31" s="21" t="s">
        <v>128</v>
      </c>
      <c r="C31" s="21"/>
      <c r="D31" s="21"/>
      <c r="E31" s="13"/>
      <c r="F31" s="13"/>
      <c r="G31" s="15"/>
      <c r="H31" s="15"/>
      <c r="I31" s="16"/>
    </row>
    <row r="32" spans="1:9" ht="12.75">
      <c r="A32" s="13"/>
      <c r="B32" s="159" t="s">
        <v>87</v>
      </c>
      <c r="C32" s="159"/>
      <c r="D32" s="159"/>
      <c r="E32" s="159"/>
      <c r="F32" s="159"/>
      <c r="G32" s="159"/>
      <c r="H32" s="159"/>
      <c r="I32" s="159"/>
    </row>
    <row r="33" spans="1:9" ht="12.75">
      <c r="A33" s="13"/>
      <c r="B33" s="159"/>
      <c r="C33" s="159"/>
      <c r="D33" s="159"/>
      <c r="E33" s="159"/>
      <c r="F33" s="159"/>
      <c r="G33" s="159"/>
      <c r="H33" s="159"/>
      <c r="I33" s="159"/>
    </row>
    <row r="34" spans="1:9" ht="12.75">
      <c r="A34" s="13"/>
      <c r="B34" s="32"/>
      <c r="C34" s="32"/>
      <c r="D34" s="32"/>
      <c r="E34" s="32"/>
      <c r="F34" s="32"/>
      <c r="G34" s="32"/>
      <c r="H34" s="32"/>
      <c r="I34" s="32"/>
    </row>
    <row r="35" spans="1:9" ht="12.75">
      <c r="A35" s="13"/>
      <c r="B35" s="32"/>
      <c r="C35" s="32"/>
      <c r="D35" s="32"/>
      <c r="E35" s="32"/>
      <c r="F35" s="32"/>
      <c r="G35" s="32"/>
      <c r="H35" s="32"/>
      <c r="I35" s="32"/>
    </row>
    <row r="36" spans="1:9" ht="12.75">
      <c r="A36" s="74" t="s">
        <v>129</v>
      </c>
      <c r="B36" s="21" t="s">
        <v>130</v>
      </c>
      <c r="D36" s="21"/>
      <c r="E36" s="13"/>
      <c r="F36" s="13"/>
      <c r="G36" s="15"/>
      <c r="H36" s="15"/>
      <c r="I36" s="16"/>
    </row>
    <row r="37" spans="1:9" ht="12.75">
      <c r="A37" s="13"/>
      <c r="B37" s="159" t="s">
        <v>96</v>
      </c>
      <c r="C37" s="159"/>
      <c r="D37" s="159"/>
      <c r="E37" s="159"/>
      <c r="F37" s="159"/>
      <c r="G37" s="159"/>
      <c r="H37" s="159"/>
      <c r="I37" s="159"/>
    </row>
    <row r="38" spans="1:9" ht="12.75">
      <c r="A38" s="21"/>
      <c r="B38" s="159"/>
      <c r="C38" s="159"/>
      <c r="D38" s="159"/>
      <c r="E38" s="159"/>
      <c r="F38" s="159"/>
      <c r="G38" s="159"/>
      <c r="H38" s="159"/>
      <c r="I38" s="159"/>
    </row>
    <row r="39" spans="1:9" ht="12.75">
      <c r="A39" s="13"/>
      <c r="B39" s="13"/>
      <c r="C39" s="13"/>
      <c r="D39" s="13"/>
      <c r="E39" s="13"/>
      <c r="F39" s="13"/>
      <c r="G39" s="15"/>
      <c r="H39" s="15"/>
      <c r="I39" s="16"/>
    </row>
    <row r="40" spans="1:9" ht="12.75">
      <c r="A40" s="74" t="s">
        <v>131</v>
      </c>
      <c r="B40" s="21" t="s">
        <v>55</v>
      </c>
      <c r="C40" s="21"/>
      <c r="D40" s="21"/>
      <c r="E40" s="13"/>
      <c r="F40" s="13"/>
      <c r="G40" s="16"/>
      <c r="H40" s="15"/>
      <c r="I40" s="16"/>
    </row>
    <row r="41" spans="1:9" ht="12.75">
      <c r="A41" s="13"/>
      <c r="B41" s="159" t="s">
        <v>271</v>
      </c>
      <c r="C41" s="159"/>
      <c r="D41" s="159"/>
      <c r="E41" s="159"/>
      <c r="F41" s="159"/>
      <c r="G41" s="159"/>
      <c r="H41" s="159"/>
      <c r="I41" s="159"/>
    </row>
    <row r="42" spans="1:9" ht="12.75">
      <c r="A42" s="13"/>
      <c r="B42" s="159"/>
      <c r="C42" s="159"/>
      <c r="D42" s="159"/>
      <c r="E42" s="159"/>
      <c r="F42" s="159"/>
      <c r="G42" s="159"/>
      <c r="H42" s="159"/>
      <c r="I42" s="159"/>
    </row>
    <row r="43" spans="1:9" ht="12.75">
      <c r="A43" s="13"/>
      <c r="B43" s="32"/>
      <c r="C43" s="32"/>
      <c r="D43" s="32"/>
      <c r="E43" s="32"/>
      <c r="F43" s="32"/>
      <c r="G43" s="32"/>
      <c r="H43" s="32"/>
      <c r="I43" s="32"/>
    </row>
    <row r="44" spans="1:9" ht="12.75">
      <c r="A44" s="13"/>
      <c r="B44" s="32"/>
      <c r="C44" s="32"/>
      <c r="D44" s="32"/>
      <c r="E44" s="32"/>
      <c r="F44" s="32"/>
      <c r="G44" s="32"/>
      <c r="H44" s="32"/>
      <c r="I44" s="32"/>
    </row>
    <row r="45" spans="1:9" ht="12.75">
      <c r="A45" s="74" t="s">
        <v>132</v>
      </c>
      <c r="B45" s="21" t="s">
        <v>56</v>
      </c>
      <c r="C45" s="21"/>
      <c r="D45" s="21"/>
      <c r="E45" s="13"/>
      <c r="F45" s="13"/>
      <c r="G45" s="15"/>
      <c r="H45" s="15"/>
      <c r="I45" s="15"/>
    </row>
    <row r="46" spans="1:9" ht="12.75">
      <c r="A46" s="13"/>
      <c r="B46" s="168" t="s">
        <v>272</v>
      </c>
      <c r="C46" s="169"/>
      <c r="D46" s="169"/>
      <c r="E46" s="169"/>
      <c r="F46" s="169"/>
      <c r="G46" s="169"/>
      <c r="H46" s="169"/>
      <c r="I46" s="169"/>
    </row>
    <row r="47" spans="1:9" ht="42" customHeight="1">
      <c r="A47" s="13"/>
      <c r="B47" s="169"/>
      <c r="C47" s="169"/>
      <c r="D47" s="169"/>
      <c r="E47" s="169"/>
      <c r="F47" s="169"/>
      <c r="G47" s="169"/>
      <c r="H47" s="169"/>
      <c r="I47" s="169"/>
    </row>
    <row r="48" spans="1:9" ht="12.75" customHeight="1">
      <c r="A48" s="13"/>
      <c r="B48" s="32"/>
      <c r="C48" s="32"/>
      <c r="D48" s="32"/>
      <c r="E48" s="32"/>
      <c r="F48" s="32"/>
      <c r="G48" s="32"/>
      <c r="H48" s="32"/>
      <c r="I48" s="32"/>
    </row>
    <row r="49" spans="1:9" ht="12.75">
      <c r="A49" s="73" t="s">
        <v>279</v>
      </c>
      <c r="B49" s="73"/>
      <c r="C49" s="69"/>
      <c r="D49" s="69"/>
      <c r="E49" s="69"/>
      <c r="F49" s="69"/>
      <c r="G49" s="69"/>
      <c r="H49" s="69"/>
      <c r="I49" s="69"/>
    </row>
    <row r="50" spans="1:9" ht="12.75">
      <c r="A50" s="13"/>
      <c r="B50" s="13"/>
      <c r="C50" s="13"/>
      <c r="D50" s="13"/>
      <c r="E50" s="13"/>
      <c r="F50" s="13"/>
      <c r="G50" s="13"/>
      <c r="H50" s="13"/>
      <c r="I50" s="13"/>
    </row>
    <row r="51" spans="1:9" ht="12.75">
      <c r="A51" s="74" t="s">
        <v>133</v>
      </c>
      <c r="B51" s="21" t="s">
        <v>57</v>
      </c>
      <c r="C51" s="13"/>
      <c r="D51" s="13"/>
      <c r="E51" s="13"/>
      <c r="F51" s="13"/>
      <c r="G51" s="13"/>
      <c r="H51" s="13"/>
      <c r="I51" s="13"/>
    </row>
    <row r="52" spans="1:9" ht="12.75" customHeight="1">
      <c r="A52" s="13"/>
      <c r="B52" s="159" t="s">
        <v>134</v>
      </c>
      <c r="C52" s="159"/>
      <c r="D52" s="159"/>
      <c r="E52" s="159"/>
      <c r="F52" s="159"/>
      <c r="G52" s="159"/>
      <c r="H52" s="159"/>
      <c r="I52" s="159"/>
    </row>
    <row r="53" spans="1:9" ht="12.75">
      <c r="A53" s="13"/>
      <c r="B53" s="170"/>
      <c r="C53" s="170"/>
      <c r="D53" s="170"/>
      <c r="E53" s="170"/>
      <c r="F53" s="170"/>
      <c r="G53" s="170"/>
      <c r="H53" s="13"/>
      <c r="I53" s="75" t="s">
        <v>135</v>
      </c>
    </row>
    <row r="54" spans="1:9" ht="12.75" customHeight="1">
      <c r="A54" s="13"/>
      <c r="C54" s="13"/>
      <c r="D54" s="13"/>
      <c r="E54" s="13"/>
      <c r="F54" s="13"/>
      <c r="G54" s="13"/>
      <c r="H54" s="13"/>
      <c r="I54" s="17" t="s">
        <v>190</v>
      </c>
    </row>
    <row r="55" spans="1:9" ht="12.75" customHeight="1">
      <c r="A55" s="13"/>
      <c r="B55" s="1" t="s">
        <v>136</v>
      </c>
      <c r="C55" s="13"/>
      <c r="D55" s="13"/>
      <c r="E55" s="13"/>
      <c r="F55" s="13"/>
      <c r="G55" s="13"/>
      <c r="H55" s="13"/>
      <c r="I55" s="17" t="s">
        <v>9</v>
      </c>
    </row>
    <row r="56" spans="2:9" ht="12.75">
      <c r="B56" s="76" t="s">
        <v>10</v>
      </c>
      <c r="E56" s="13"/>
      <c r="F56" s="13"/>
      <c r="G56" s="13"/>
      <c r="H56" s="13"/>
      <c r="I56" s="43"/>
    </row>
    <row r="57" spans="2:9" ht="13.5">
      <c r="B57" s="77" t="s">
        <v>137</v>
      </c>
      <c r="E57" s="13"/>
      <c r="F57" s="13"/>
      <c r="G57" s="13"/>
      <c r="H57" s="13"/>
      <c r="I57" s="22"/>
    </row>
    <row r="58" spans="2:9" ht="12.75">
      <c r="B58" s="2" t="s">
        <v>138</v>
      </c>
      <c r="E58" s="13"/>
      <c r="F58" s="13"/>
      <c r="G58" s="13"/>
      <c r="H58" s="13"/>
      <c r="I58" s="22">
        <v>12509</v>
      </c>
    </row>
    <row r="59" spans="2:9" ht="12.75">
      <c r="B59" s="2" t="s">
        <v>139</v>
      </c>
      <c r="E59" s="13"/>
      <c r="F59" s="13"/>
      <c r="G59" s="13"/>
      <c r="H59" s="13"/>
      <c r="I59" s="22">
        <v>17677</v>
      </c>
    </row>
    <row r="60" spans="2:9" ht="12.75">
      <c r="B60" s="2" t="s">
        <v>140</v>
      </c>
      <c r="E60" s="13"/>
      <c r="F60" s="13"/>
      <c r="G60" s="13"/>
      <c r="H60" s="13"/>
      <c r="I60" s="22">
        <v>13575</v>
      </c>
    </row>
    <row r="61" spans="2:9" ht="12.75">
      <c r="B61" s="2" t="s">
        <v>141</v>
      </c>
      <c r="E61" s="13"/>
      <c r="F61" s="13"/>
      <c r="G61" s="13"/>
      <c r="H61" s="13"/>
      <c r="I61" s="22">
        <v>6727</v>
      </c>
    </row>
    <row r="62" spans="2:9" ht="12.75">
      <c r="B62" s="2" t="s">
        <v>142</v>
      </c>
      <c r="E62" s="13"/>
      <c r="F62" s="13"/>
      <c r="G62" s="13"/>
      <c r="H62" s="13"/>
      <c r="I62" s="22">
        <v>8512</v>
      </c>
    </row>
    <row r="63" spans="2:9" ht="12.75">
      <c r="B63" s="2" t="s">
        <v>143</v>
      </c>
      <c r="E63" s="13"/>
      <c r="F63" s="13"/>
      <c r="G63" s="13"/>
      <c r="H63" s="13"/>
      <c r="I63" s="78">
        <v>3967</v>
      </c>
    </row>
    <row r="64" spans="5:9" ht="12.75">
      <c r="E64" s="13"/>
      <c r="F64" s="13"/>
      <c r="G64" s="13"/>
      <c r="H64" s="13"/>
      <c r="I64" s="22">
        <f>SUM(I58:I63)</f>
        <v>62967</v>
      </c>
    </row>
    <row r="65" spans="5:9" ht="9" customHeight="1">
      <c r="E65" s="13"/>
      <c r="F65" s="13"/>
      <c r="G65" s="13"/>
      <c r="H65" s="13"/>
      <c r="I65" s="22"/>
    </row>
    <row r="66" spans="2:9" ht="13.5">
      <c r="B66" s="77" t="s">
        <v>144</v>
      </c>
      <c r="E66" s="13"/>
      <c r="F66" s="13"/>
      <c r="G66" s="13"/>
      <c r="H66" s="13"/>
      <c r="I66" s="22">
        <v>4492</v>
      </c>
    </row>
    <row r="67" spans="5:9" ht="13.5" thickBot="1">
      <c r="E67" s="13"/>
      <c r="F67" s="13"/>
      <c r="G67" s="13"/>
      <c r="H67" s="13"/>
      <c r="I67" s="79">
        <f>SUM(I64:I66)</f>
        <v>67459</v>
      </c>
    </row>
    <row r="68" spans="2:9" ht="12.75">
      <c r="B68" s="38" t="s">
        <v>145</v>
      </c>
      <c r="E68" s="13"/>
      <c r="F68" s="13"/>
      <c r="G68" s="13"/>
      <c r="H68" s="13"/>
      <c r="I68" s="22"/>
    </row>
    <row r="69" spans="2:9" ht="13.5">
      <c r="B69" s="77" t="str">
        <f>B57</f>
        <v>Export Market</v>
      </c>
      <c r="E69" s="13"/>
      <c r="F69" s="13"/>
      <c r="G69" s="13"/>
      <c r="H69" s="13"/>
      <c r="I69" s="22">
        <v>12322</v>
      </c>
    </row>
    <row r="70" spans="2:9" ht="13.5">
      <c r="B70" s="77" t="str">
        <f>B66</f>
        <v>Local Market</v>
      </c>
      <c r="E70" s="13"/>
      <c r="F70" s="13"/>
      <c r="G70" s="13"/>
      <c r="H70" s="13"/>
      <c r="I70" s="68">
        <v>975</v>
      </c>
    </row>
    <row r="71" spans="2:9" ht="13.5" thickBot="1">
      <c r="B71" s="2" t="s">
        <v>169</v>
      </c>
      <c r="E71" s="13"/>
      <c r="F71" s="13"/>
      <c r="G71" s="13"/>
      <c r="H71" s="13"/>
      <c r="I71" s="64">
        <f>SUM(I69:I70)</f>
        <v>13297</v>
      </c>
    </row>
    <row r="72" spans="5:9" ht="12.75">
      <c r="E72" s="13"/>
      <c r="F72" s="13"/>
      <c r="G72" s="13"/>
      <c r="H72" s="13"/>
      <c r="I72" s="80"/>
    </row>
    <row r="73" spans="2:3" ht="12.75">
      <c r="B73" s="93" t="s">
        <v>101</v>
      </c>
      <c r="C73" s="93" t="s">
        <v>170</v>
      </c>
    </row>
    <row r="75" spans="2:9" ht="12.75">
      <c r="B75" s="154" t="s">
        <v>189</v>
      </c>
      <c r="C75" s="154"/>
      <c r="D75" s="154"/>
      <c r="E75" s="154"/>
      <c r="F75" s="154"/>
      <c r="G75" s="154"/>
      <c r="H75" s="154"/>
      <c r="I75" s="154"/>
    </row>
    <row r="76" spans="2:9" ht="12.75">
      <c r="B76" s="154"/>
      <c r="C76" s="154"/>
      <c r="D76" s="154"/>
      <c r="E76" s="154"/>
      <c r="F76" s="154"/>
      <c r="G76" s="154"/>
      <c r="H76" s="154"/>
      <c r="I76" s="154"/>
    </row>
    <row r="77" spans="2:9" ht="12.75">
      <c r="B77" s="8"/>
      <c r="C77" s="8"/>
      <c r="D77" s="8"/>
      <c r="E77" s="8"/>
      <c r="F77" s="8"/>
      <c r="G77" s="8"/>
      <c r="H77" s="8"/>
      <c r="I77" s="8"/>
    </row>
    <row r="78" spans="1:9" ht="14.25" customHeight="1">
      <c r="A78" s="74" t="s">
        <v>146</v>
      </c>
      <c r="B78" s="21" t="s">
        <v>58</v>
      </c>
      <c r="C78" s="21"/>
      <c r="D78" s="21"/>
      <c r="E78" s="13"/>
      <c r="F78" s="13"/>
      <c r="G78" s="13"/>
      <c r="H78" s="13"/>
      <c r="I78" s="13"/>
    </row>
    <row r="79" spans="1:9" ht="12.75">
      <c r="A79" s="13"/>
      <c r="B79" s="159" t="s">
        <v>240</v>
      </c>
      <c r="C79" s="159"/>
      <c r="D79" s="159"/>
      <c r="E79" s="159"/>
      <c r="F79" s="159"/>
      <c r="G79" s="159"/>
      <c r="H79" s="159"/>
      <c r="I79" s="159"/>
    </row>
    <row r="80" spans="1:9" ht="12.75">
      <c r="A80" s="13"/>
      <c r="B80" s="159"/>
      <c r="C80" s="159"/>
      <c r="D80" s="159"/>
      <c r="E80" s="159"/>
      <c r="F80" s="159"/>
      <c r="G80" s="159"/>
      <c r="H80" s="159"/>
      <c r="I80" s="159"/>
    </row>
    <row r="81" spans="1:9" ht="15" customHeight="1">
      <c r="A81" s="13"/>
      <c r="B81" s="159"/>
      <c r="C81" s="159"/>
      <c r="D81" s="159"/>
      <c r="E81" s="159"/>
      <c r="F81" s="159"/>
      <c r="G81" s="159"/>
      <c r="H81" s="159"/>
      <c r="I81" s="159"/>
    </row>
    <row r="82" spans="1:9" ht="15" customHeight="1">
      <c r="A82" s="13"/>
      <c r="B82" s="32"/>
      <c r="C82" s="32"/>
      <c r="D82" s="32"/>
      <c r="E82" s="32"/>
      <c r="F82" s="32"/>
      <c r="G82" s="32"/>
      <c r="H82" s="32"/>
      <c r="I82" s="32"/>
    </row>
    <row r="83" spans="1:9" ht="12.75">
      <c r="A83" s="13"/>
      <c r="B83" s="32"/>
      <c r="C83" s="32"/>
      <c r="D83" s="32"/>
      <c r="E83" s="32"/>
      <c r="F83" s="32"/>
      <c r="G83" s="32"/>
      <c r="H83" s="32"/>
      <c r="I83" s="32"/>
    </row>
    <row r="84" spans="1:2" ht="12.75">
      <c r="A84" s="74" t="s">
        <v>147</v>
      </c>
      <c r="B84" s="21" t="s">
        <v>88</v>
      </c>
    </row>
    <row r="85" spans="2:9" ht="12.75">
      <c r="B85" s="154" t="s">
        <v>264</v>
      </c>
      <c r="C85" s="154"/>
      <c r="D85" s="154"/>
      <c r="E85" s="154"/>
      <c r="F85" s="154"/>
      <c r="G85" s="154"/>
      <c r="H85" s="154"/>
      <c r="I85" s="154"/>
    </row>
    <row r="86" spans="2:9" ht="12.75">
      <c r="B86" s="154"/>
      <c r="C86" s="154"/>
      <c r="D86" s="154"/>
      <c r="E86" s="154"/>
      <c r="F86" s="154"/>
      <c r="G86" s="154"/>
      <c r="H86" s="154"/>
      <c r="I86" s="154"/>
    </row>
    <row r="87" spans="2:9" ht="12" customHeight="1">
      <c r="B87" s="154"/>
      <c r="C87" s="154"/>
      <c r="D87" s="154"/>
      <c r="E87" s="154"/>
      <c r="F87" s="154"/>
      <c r="G87" s="154"/>
      <c r="H87" s="154"/>
      <c r="I87" s="154"/>
    </row>
    <row r="89" spans="1:9" ht="12.75">
      <c r="A89" s="73" t="str">
        <f>A49</f>
        <v>Part A - Explanatory Notes Pursuant to FRS 134 (Cont'd)</v>
      </c>
      <c r="B89" s="69"/>
      <c r="C89" s="69"/>
      <c r="D89" s="69"/>
      <c r="E89" s="69"/>
      <c r="F89" s="69"/>
      <c r="G89" s="69"/>
      <c r="H89" s="69"/>
      <c r="I89" s="108"/>
    </row>
    <row r="90" spans="1:9" ht="12.75">
      <c r="A90" s="21"/>
      <c r="D90" s="13"/>
      <c r="E90" s="13"/>
      <c r="F90" s="13"/>
      <c r="G90" s="13"/>
      <c r="H90" s="13"/>
      <c r="I90" s="46"/>
    </row>
    <row r="91" ht="10.5" customHeight="1"/>
    <row r="92" spans="1:2" ht="12.75">
      <c r="A92" s="74" t="s">
        <v>148</v>
      </c>
      <c r="B92" s="21" t="s">
        <v>59</v>
      </c>
    </row>
    <row r="93" ht="12.75">
      <c r="B93" s="94"/>
    </row>
    <row r="94" spans="2:9" ht="14.25" customHeight="1">
      <c r="B94" s="154" t="s">
        <v>241</v>
      </c>
      <c r="C94" s="171"/>
      <c r="D94" s="171"/>
      <c r="E94" s="171"/>
      <c r="F94" s="171"/>
      <c r="G94" s="171"/>
      <c r="H94" s="171"/>
      <c r="I94" s="171"/>
    </row>
    <row r="95" spans="1:9" ht="12.75">
      <c r="A95" s="21"/>
      <c r="B95" s="21"/>
      <c r="C95" s="13"/>
      <c r="D95" s="13"/>
      <c r="E95" s="13"/>
      <c r="F95" s="13"/>
      <c r="G95" s="13"/>
      <c r="H95" s="13"/>
      <c r="I95" s="110"/>
    </row>
    <row r="96" spans="1:9" ht="12.75">
      <c r="A96" s="13"/>
      <c r="B96" s="126"/>
      <c r="C96" s="13"/>
      <c r="D96" s="13"/>
      <c r="E96" s="13"/>
      <c r="F96" s="13"/>
      <c r="G96" s="13"/>
      <c r="H96" s="13"/>
      <c r="I96" s="110"/>
    </row>
    <row r="97" spans="1:9" ht="12.75">
      <c r="A97" s="74" t="s">
        <v>149</v>
      </c>
      <c r="B97" s="21" t="s">
        <v>60</v>
      </c>
      <c r="I97" s="68"/>
    </row>
    <row r="98" spans="2:9" ht="12.75">
      <c r="B98" s="164" t="s">
        <v>0</v>
      </c>
      <c r="C98" s="164"/>
      <c r="D98" s="164"/>
      <c r="E98" s="164"/>
      <c r="F98" s="164"/>
      <c r="G98" s="164"/>
      <c r="H98" s="164"/>
      <c r="I98" s="164"/>
    </row>
    <row r="99" spans="2:9" ht="12.75">
      <c r="B99" s="164"/>
      <c r="C99" s="164"/>
      <c r="D99" s="164"/>
      <c r="E99" s="164"/>
      <c r="F99" s="164"/>
      <c r="G99" s="164"/>
      <c r="H99" s="164"/>
      <c r="I99" s="164"/>
    </row>
    <row r="100" spans="2:9" ht="12.75">
      <c r="B100" s="164"/>
      <c r="C100" s="164"/>
      <c r="D100" s="164"/>
      <c r="E100" s="164"/>
      <c r="F100" s="164"/>
      <c r="G100" s="164"/>
      <c r="H100" s="164"/>
      <c r="I100" s="164"/>
    </row>
    <row r="103" spans="1:9" ht="12.75">
      <c r="A103" s="81" t="s">
        <v>150</v>
      </c>
      <c r="B103" s="42" t="s">
        <v>61</v>
      </c>
      <c r="C103" s="30"/>
      <c r="D103" s="30"/>
      <c r="E103" s="30"/>
      <c r="F103" s="30"/>
      <c r="G103" s="30"/>
      <c r="H103" s="30"/>
      <c r="I103" s="30"/>
    </row>
    <row r="104" spans="1:9" ht="12.75" customHeight="1">
      <c r="A104" s="30"/>
      <c r="B104" s="172" t="s">
        <v>1</v>
      </c>
      <c r="C104" s="172"/>
      <c r="D104" s="172"/>
      <c r="E104" s="172"/>
      <c r="F104" s="172"/>
      <c r="G104" s="172"/>
      <c r="H104" s="172"/>
      <c r="I104" s="172"/>
    </row>
    <row r="105" spans="1:9" ht="14.25" customHeight="1">
      <c r="A105" s="30"/>
      <c r="B105" s="172"/>
      <c r="C105" s="172"/>
      <c r="D105" s="172"/>
      <c r="E105" s="172"/>
      <c r="F105" s="172"/>
      <c r="G105" s="172"/>
      <c r="H105" s="172"/>
      <c r="I105" s="172"/>
    </row>
    <row r="106" spans="2:9" ht="12.75">
      <c r="B106" s="34"/>
      <c r="C106" s="34"/>
      <c r="D106" s="34"/>
      <c r="E106" s="34"/>
      <c r="F106" s="34"/>
      <c r="G106" s="34"/>
      <c r="H106" s="34"/>
      <c r="I106" s="34"/>
    </row>
    <row r="107" spans="2:11" ht="12.75">
      <c r="B107" s="8"/>
      <c r="C107" s="8"/>
      <c r="D107" s="8"/>
      <c r="E107" s="8"/>
      <c r="F107" s="8"/>
      <c r="G107" s="8"/>
      <c r="H107" s="8"/>
      <c r="I107" s="8"/>
      <c r="J107" s="8"/>
      <c r="K107" s="8"/>
    </row>
    <row r="108" spans="1:9" ht="12.75">
      <c r="A108" s="81" t="s">
        <v>151</v>
      </c>
      <c r="B108" s="42" t="s">
        <v>62</v>
      </c>
      <c r="C108" s="30"/>
      <c r="D108" s="30"/>
      <c r="E108" s="30"/>
      <c r="F108" s="30"/>
      <c r="G108" s="30"/>
      <c r="H108" s="30"/>
      <c r="I108" s="29"/>
    </row>
    <row r="109" spans="1:9" ht="12.75">
      <c r="A109" s="42"/>
      <c r="B109" s="42"/>
      <c r="C109" s="30"/>
      <c r="D109" s="30"/>
      <c r="E109" s="30"/>
      <c r="F109" s="30"/>
      <c r="G109" s="30"/>
      <c r="H109" s="30"/>
      <c r="I109" s="75" t="s">
        <v>135</v>
      </c>
    </row>
    <row r="110" spans="1:9" ht="12.75">
      <c r="A110" s="42"/>
      <c r="B110" s="42"/>
      <c r="C110" s="30"/>
      <c r="D110" s="30"/>
      <c r="E110" s="30"/>
      <c r="F110" s="30"/>
      <c r="G110" s="30"/>
      <c r="H110" s="30"/>
      <c r="I110" s="17" t="s">
        <v>190</v>
      </c>
    </row>
    <row r="111" spans="1:9" ht="12.75">
      <c r="A111" s="42"/>
      <c r="B111" s="42"/>
      <c r="C111" s="30"/>
      <c r="D111" s="30"/>
      <c r="E111" s="30"/>
      <c r="F111" s="30"/>
      <c r="G111" s="30"/>
      <c r="H111" s="30"/>
      <c r="I111" s="17" t="s">
        <v>9</v>
      </c>
    </row>
    <row r="112" spans="1:9" ht="12.75">
      <c r="A112" s="42"/>
      <c r="B112" s="42"/>
      <c r="C112" s="30"/>
      <c r="D112" s="30"/>
      <c r="E112" s="30"/>
      <c r="F112" s="30"/>
      <c r="G112" s="30"/>
      <c r="H112" s="30"/>
      <c r="I112" s="62"/>
    </row>
    <row r="113" spans="1:9" ht="12.75">
      <c r="A113" s="30"/>
      <c r="B113" s="30" t="s">
        <v>91</v>
      </c>
      <c r="C113" s="30"/>
      <c r="D113" s="30"/>
      <c r="E113" s="30"/>
      <c r="F113" s="30"/>
      <c r="G113" s="30"/>
      <c r="H113" s="30"/>
      <c r="I113" s="68">
        <f>8067.44/1000</f>
        <v>8.06744</v>
      </c>
    </row>
    <row r="114" spans="1:9" ht="12.75">
      <c r="A114" s="30"/>
      <c r="B114" s="30" t="s">
        <v>92</v>
      </c>
      <c r="C114" s="30"/>
      <c r="D114" s="30"/>
      <c r="E114" s="30"/>
      <c r="F114" s="30"/>
      <c r="G114" s="30"/>
      <c r="H114" s="30"/>
      <c r="I114" s="29">
        <v>23527</v>
      </c>
    </row>
    <row r="115" spans="1:9" ht="13.5" thickBot="1">
      <c r="A115" s="30"/>
      <c r="B115" s="30"/>
      <c r="C115" s="30"/>
      <c r="D115" s="30"/>
      <c r="E115" s="30"/>
      <c r="F115" s="30"/>
      <c r="G115" s="30"/>
      <c r="H115" s="30"/>
      <c r="I115" s="59">
        <f>SUM(I113:I114)</f>
        <v>23535.06744</v>
      </c>
    </row>
    <row r="116" ht="12.75">
      <c r="E116" s="13"/>
    </row>
    <row r="117" spans="1:9" ht="12.75">
      <c r="A117" s="21" t="s">
        <v>63</v>
      </c>
      <c r="B117" s="165" t="s">
        <v>64</v>
      </c>
      <c r="C117" s="165"/>
      <c r="D117" s="165"/>
      <c r="E117" s="165"/>
      <c r="F117" s="165"/>
      <c r="G117" s="165"/>
      <c r="H117" s="165"/>
      <c r="I117" s="165"/>
    </row>
    <row r="118" spans="1:9" ht="12.75">
      <c r="A118" s="73"/>
      <c r="B118" s="166"/>
      <c r="C118" s="166"/>
      <c r="D118" s="166"/>
      <c r="E118" s="166"/>
      <c r="F118" s="166"/>
      <c r="G118" s="166"/>
      <c r="H118" s="166"/>
      <c r="I118" s="166"/>
    </row>
    <row r="120" spans="1:4" ht="12.75">
      <c r="A120" s="81" t="s">
        <v>121</v>
      </c>
      <c r="B120" s="42" t="s">
        <v>65</v>
      </c>
      <c r="C120" s="30"/>
      <c r="D120" s="30"/>
    </row>
    <row r="121" spans="2:9" ht="12.75">
      <c r="B121" s="172" t="s">
        <v>267</v>
      </c>
      <c r="C121" s="172"/>
      <c r="D121" s="172"/>
      <c r="E121" s="172"/>
      <c r="F121" s="172"/>
      <c r="G121" s="172"/>
      <c r="H121" s="172"/>
      <c r="I121" s="172"/>
    </row>
    <row r="122" spans="2:9" ht="12.75">
      <c r="B122" s="174"/>
      <c r="C122" s="174"/>
      <c r="D122" s="174"/>
      <c r="E122" s="174"/>
      <c r="F122" s="174"/>
      <c r="G122" s="174"/>
      <c r="H122" s="174"/>
      <c r="I122" s="174"/>
    </row>
    <row r="123" spans="2:9" ht="12.75">
      <c r="B123" s="174"/>
      <c r="C123" s="174"/>
      <c r="D123" s="174"/>
      <c r="E123" s="174"/>
      <c r="F123" s="174"/>
      <c r="G123" s="174"/>
      <c r="H123" s="174"/>
      <c r="I123" s="174"/>
    </row>
    <row r="124" spans="2:10" ht="80.25" customHeight="1">
      <c r="B124" s="174"/>
      <c r="C124" s="174"/>
      <c r="D124" s="174"/>
      <c r="E124" s="174"/>
      <c r="F124" s="174"/>
      <c r="G124" s="174"/>
      <c r="H124" s="174"/>
      <c r="I124" s="174"/>
      <c r="J124" s="2" t="s">
        <v>81</v>
      </c>
    </row>
    <row r="125" spans="2:9" ht="9.75" customHeight="1">
      <c r="B125" s="109"/>
      <c r="C125" s="109"/>
      <c r="D125" s="109"/>
      <c r="E125" s="109"/>
      <c r="F125" s="109"/>
      <c r="G125" s="109"/>
      <c r="H125" s="109"/>
      <c r="I125" s="109"/>
    </row>
    <row r="126" spans="2:9" ht="16.5" customHeight="1">
      <c r="B126" s="172" t="s">
        <v>273</v>
      </c>
      <c r="C126" s="172"/>
      <c r="D126" s="172"/>
      <c r="E126" s="172"/>
      <c r="F126" s="172"/>
      <c r="G126" s="172"/>
      <c r="H126" s="172"/>
      <c r="I126" s="172"/>
    </row>
    <row r="127" spans="2:9" ht="16.5" customHeight="1">
      <c r="B127" s="174"/>
      <c r="C127" s="174"/>
      <c r="D127" s="174"/>
      <c r="E127" s="174"/>
      <c r="F127" s="174"/>
      <c r="G127" s="174"/>
      <c r="H127" s="174"/>
      <c r="I127" s="174"/>
    </row>
    <row r="128" spans="2:9" ht="20.25" customHeight="1">
      <c r="B128" s="174"/>
      <c r="C128" s="174"/>
      <c r="D128" s="174"/>
      <c r="E128" s="174"/>
      <c r="F128" s="174"/>
      <c r="G128" s="174"/>
      <c r="H128" s="174"/>
      <c r="I128" s="174"/>
    </row>
    <row r="129" spans="2:9" ht="10.5" customHeight="1">
      <c r="B129" s="33"/>
      <c r="C129" s="33"/>
      <c r="D129" s="33"/>
      <c r="E129" s="33"/>
      <c r="F129" s="33"/>
      <c r="G129" s="33"/>
      <c r="H129" s="33"/>
      <c r="I129" s="33"/>
    </row>
    <row r="130" spans="2:9" ht="12.75">
      <c r="B130" s="33"/>
      <c r="C130" s="33"/>
      <c r="D130" s="33"/>
      <c r="E130" s="33"/>
      <c r="F130" s="33"/>
      <c r="G130" s="33"/>
      <c r="H130" s="33"/>
      <c r="I130" s="33"/>
    </row>
    <row r="131" spans="1:2" ht="12.75">
      <c r="A131" s="82" t="s">
        <v>123</v>
      </c>
      <c r="B131" s="1" t="s">
        <v>66</v>
      </c>
    </row>
    <row r="132" spans="2:9" ht="41.25" customHeight="1">
      <c r="B132" s="160" t="s">
        <v>280</v>
      </c>
      <c r="C132" s="161"/>
      <c r="D132" s="161"/>
      <c r="E132" s="161"/>
      <c r="F132" s="161"/>
      <c r="G132" s="161"/>
      <c r="H132" s="161"/>
      <c r="I132" s="161"/>
    </row>
    <row r="133" spans="2:9" ht="12.75">
      <c r="B133" s="8"/>
      <c r="C133" s="8"/>
      <c r="D133" s="8"/>
      <c r="E133" s="8"/>
      <c r="F133" s="8"/>
      <c r="G133" s="8"/>
      <c r="H133" s="8"/>
      <c r="I133" s="8"/>
    </row>
    <row r="135" spans="1:2" ht="12.75">
      <c r="A135" s="82" t="s">
        <v>125</v>
      </c>
      <c r="B135" s="1" t="s">
        <v>67</v>
      </c>
    </row>
    <row r="136" spans="2:9" ht="12.75">
      <c r="B136" s="154" t="s">
        <v>265</v>
      </c>
      <c r="C136" s="154"/>
      <c r="D136" s="154"/>
      <c r="E136" s="154"/>
      <c r="F136" s="154"/>
      <c r="G136" s="154"/>
      <c r="H136" s="154"/>
      <c r="I136" s="154"/>
    </row>
    <row r="137" spans="2:9" ht="52.5" customHeight="1">
      <c r="B137" s="154"/>
      <c r="C137" s="154"/>
      <c r="D137" s="154"/>
      <c r="E137" s="154"/>
      <c r="F137" s="154"/>
      <c r="G137" s="154"/>
      <c r="H137" s="154"/>
      <c r="I137" s="154"/>
    </row>
    <row r="138" spans="2:9" ht="9.75" customHeight="1">
      <c r="B138" s="8"/>
      <c r="C138" s="8"/>
      <c r="D138" s="8"/>
      <c r="E138" s="8"/>
      <c r="F138" s="8"/>
      <c r="G138" s="8"/>
      <c r="H138" s="8"/>
      <c r="I138" s="8"/>
    </row>
    <row r="140" spans="1:9" ht="12.75">
      <c r="A140" s="83" t="s">
        <v>127</v>
      </c>
      <c r="B140" s="49" t="s">
        <v>68</v>
      </c>
      <c r="C140" s="30"/>
      <c r="D140" s="30"/>
      <c r="E140" s="30" t="s">
        <v>81</v>
      </c>
      <c r="F140" s="30"/>
      <c r="H140" s="30"/>
      <c r="I140" s="30"/>
    </row>
    <row r="141" spans="1:9" ht="12.75">
      <c r="A141" s="83"/>
      <c r="B141" s="49"/>
      <c r="C141" s="30"/>
      <c r="D141" s="30"/>
      <c r="E141" s="30"/>
      <c r="F141" s="30"/>
      <c r="G141" s="176" t="s">
        <v>250</v>
      </c>
      <c r="H141" s="177"/>
      <c r="I141" s="30"/>
    </row>
    <row r="142" spans="1:9" ht="12.75">
      <c r="A142" s="83"/>
      <c r="B142" s="49"/>
      <c r="C142" s="30"/>
      <c r="D142" s="30"/>
      <c r="E142" s="30"/>
      <c r="F142" s="30"/>
      <c r="G142" s="178" t="s">
        <v>251</v>
      </c>
      <c r="H142" s="177"/>
      <c r="I142" s="30"/>
    </row>
    <row r="143" spans="1:9" ht="13.5">
      <c r="A143" s="83"/>
      <c r="B143" s="49"/>
      <c r="C143" s="30"/>
      <c r="D143" s="127"/>
      <c r="G143" s="128" t="s">
        <v>242</v>
      </c>
      <c r="H143" s="128" t="s">
        <v>242</v>
      </c>
      <c r="I143" s="128" t="s">
        <v>243</v>
      </c>
    </row>
    <row r="144" spans="1:9" ht="13.5">
      <c r="A144" s="83"/>
      <c r="B144" s="49"/>
      <c r="C144" s="30"/>
      <c r="D144" s="127"/>
      <c r="G144" s="128" t="s">
        <v>244</v>
      </c>
      <c r="H144" s="128" t="s">
        <v>245</v>
      </c>
      <c r="I144" s="128" t="s">
        <v>246</v>
      </c>
    </row>
    <row r="145" spans="1:9" ht="13.5">
      <c r="A145" s="83"/>
      <c r="B145" s="49"/>
      <c r="C145" s="30"/>
      <c r="D145" s="127"/>
      <c r="G145" s="127"/>
      <c r="H145" s="127"/>
      <c r="I145" s="127"/>
    </row>
    <row r="146" spans="1:9" ht="13.5" thickBot="1">
      <c r="A146" s="83"/>
      <c r="B146" s="161" t="s">
        <v>252</v>
      </c>
      <c r="C146" s="173"/>
      <c r="D146" s="173"/>
      <c r="G146" s="137">
        <v>62658</v>
      </c>
      <c r="H146" s="137">
        <v>67459</v>
      </c>
      <c r="I146" s="144">
        <f>(1+(H146-G146)/G146)</f>
        <v>1.0766222988285614</v>
      </c>
    </row>
    <row r="147" spans="1:9" ht="12.75">
      <c r="A147" s="83"/>
      <c r="B147" s="129"/>
      <c r="C147" s="43"/>
      <c r="D147" s="132"/>
      <c r="G147" s="134"/>
      <c r="H147" s="134"/>
      <c r="I147" s="144"/>
    </row>
    <row r="148" spans="1:9" ht="12.75">
      <c r="A148" s="83"/>
      <c r="B148" s="161" t="s">
        <v>253</v>
      </c>
      <c r="C148" s="173"/>
      <c r="D148" s="173"/>
      <c r="G148" s="135">
        <v>12837</v>
      </c>
      <c r="H148" s="131">
        <v>13297</v>
      </c>
      <c r="I148" s="144">
        <f>(1+(H148-G148)/G148)</f>
        <v>1.0358339175819895</v>
      </c>
    </row>
    <row r="149" spans="1:9" ht="12.75">
      <c r="A149" s="83"/>
      <c r="B149" s="161" t="s">
        <v>254</v>
      </c>
      <c r="C149" s="173"/>
      <c r="D149" s="173"/>
      <c r="G149" s="136">
        <v>-1227</v>
      </c>
      <c r="H149" s="136">
        <v>-1149</v>
      </c>
      <c r="I149" s="144"/>
    </row>
    <row r="150" spans="1:9" ht="12.75">
      <c r="A150" s="83"/>
      <c r="B150" s="2" t="s">
        <v>255</v>
      </c>
      <c r="G150" s="131">
        <f>SUM(G148:G149)</f>
        <v>11610</v>
      </c>
      <c r="H150" s="131">
        <f>SUM(H148:H149)</f>
        <v>12148</v>
      </c>
      <c r="I150" s="144">
        <f>(1+(H150-G150)/G150)</f>
        <v>1.0463393626184323</v>
      </c>
    </row>
    <row r="151" spans="1:9" ht="12.75">
      <c r="A151" s="83"/>
      <c r="B151" s="161" t="s">
        <v>247</v>
      </c>
      <c r="C151" s="173"/>
      <c r="D151" s="173"/>
      <c r="G151" s="141">
        <v>-6289</v>
      </c>
      <c r="H151" s="141">
        <v>-6268</v>
      </c>
      <c r="I151" s="134"/>
    </row>
    <row r="152" spans="1:9" ht="13.5" thickBot="1">
      <c r="A152" s="83"/>
      <c r="B152" s="150" t="s">
        <v>275</v>
      </c>
      <c r="C152" s="151"/>
      <c r="D152" s="151"/>
      <c r="G152" s="142">
        <f>SUM(G150:G151)</f>
        <v>5321</v>
      </c>
      <c r="H152" s="142">
        <f>SUM(H150:H151)</f>
        <v>5880</v>
      </c>
      <c r="I152" s="144">
        <v>1.11</v>
      </c>
    </row>
    <row r="153" spans="1:9" ht="12.75">
      <c r="A153" s="83"/>
      <c r="B153" s="139"/>
      <c r="C153" s="140"/>
      <c r="D153" s="140"/>
      <c r="G153" s="141"/>
      <c r="H153" s="143"/>
      <c r="I153" s="134"/>
    </row>
    <row r="154" spans="1:9" ht="13.5" thickBot="1">
      <c r="A154" s="83"/>
      <c r="B154" s="161" t="s">
        <v>248</v>
      </c>
      <c r="C154" s="175"/>
      <c r="D154" s="175"/>
      <c r="G154" s="138">
        <f>G152</f>
        <v>5321</v>
      </c>
      <c r="H154" s="133">
        <f>H152</f>
        <v>5880</v>
      </c>
      <c r="I154" s="144">
        <v>1.11</v>
      </c>
    </row>
    <row r="155" spans="1:9" ht="13.5" thickTop="1">
      <c r="A155" s="83"/>
      <c r="B155" s="49"/>
      <c r="C155" s="30"/>
      <c r="D155" s="30"/>
      <c r="E155" s="30"/>
      <c r="F155" s="30"/>
      <c r="G155" s="130"/>
      <c r="H155" s="30"/>
      <c r="I155" s="30"/>
    </row>
    <row r="156" spans="1:9" ht="39.75" customHeight="1">
      <c r="A156" s="83"/>
      <c r="B156" s="152" t="s">
        <v>274</v>
      </c>
      <c r="C156" s="152"/>
      <c r="D156" s="152"/>
      <c r="E156" s="152"/>
      <c r="F156" s="152"/>
      <c r="G156" s="152"/>
      <c r="H156" s="152"/>
      <c r="I156" s="152"/>
    </row>
    <row r="157" spans="1:9" ht="12.75">
      <c r="A157" s="83"/>
      <c r="B157" s="49"/>
      <c r="C157" s="30"/>
      <c r="D157" s="30"/>
      <c r="E157" s="30"/>
      <c r="F157" s="30"/>
      <c r="G157" s="130"/>
      <c r="H157" s="30"/>
      <c r="I157" s="30"/>
    </row>
    <row r="158" spans="1:9" ht="12.75">
      <c r="A158" s="83"/>
      <c r="B158" s="85" t="s">
        <v>249</v>
      </c>
      <c r="C158" s="30"/>
      <c r="D158" s="30"/>
      <c r="E158" s="30"/>
      <c r="F158" s="30"/>
      <c r="G158" s="30"/>
      <c r="H158" s="30"/>
      <c r="I158" s="30"/>
    </row>
    <row r="159" spans="1:9" ht="8.25" customHeight="1">
      <c r="A159" s="83"/>
      <c r="B159" s="49"/>
      <c r="C159" s="30"/>
      <c r="D159" s="30"/>
      <c r="E159" s="30"/>
      <c r="F159" s="30"/>
      <c r="G159" s="30"/>
      <c r="H159" s="30"/>
      <c r="I159" s="30"/>
    </row>
    <row r="160" s="30" customFormat="1" ht="12.75">
      <c r="I160" s="50"/>
    </row>
    <row r="161" spans="1:9" s="30" customFormat="1" ht="12.75">
      <c r="A161" s="21" t="s">
        <v>63</v>
      </c>
      <c r="B161" s="165" t="s">
        <v>73</v>
      </c>
      <c r="C161" s="165"/>
      <c r="D161" s="165"/>
      <c r="E161" s="165"/>
      <c r="F161" s="165"/>
      <c r="G161" s="165"/>
      <c r="H161" s="165"/>
      <c r="I161" s="165"/>
    </row>
    <row r="162" spans="1:9" s="30" customFormat="1" ht="12.75">
      <c r="A162" s="73"/>
      <c r="B162" s="166"/>
      <c r="C162" s="166"/>
      <c r="D162" s="166"/>
      <c r="E162" s="166"/>
      <c r="F162" s="166"/>
      <c r="G162" s="166"/>
      <c r="H162" s="166"/>
      <c r="I162" s="166"/>
    </row>
    <row r="163" s="30" customFormat="1" ht="12.75">
      <c r="I163" s="50"/>
    </row>
    <row r="164" spans="1:9" s="30" customFormat="1" ht="12.75">
      <c r="A164" s="83" t="s">
        <v>129</v>
      </c>
      <c r="B164" s="49" t="s">
        <v>17</v>
      </c>
      <c r="H164" s="105" t="s">
        <v>256</v>
      </c>
      <c r="I164" s="105" t="s">
        <v>193</v>
      </c>
    </row>
    <row r="165" spans="2:9" ht="12.75">
      <c r="B165" s="8"/>
      <c r="C165" s="8"/>
      <c r="D165" s="8"/>
      <c r="E165" s="8"/>
      <c r="F165" s="8"/>
      <c r="G165" s="44"/>
      <c r="H165" s="56" t="s">
        <v>186</v>
      </c>
      <c r="I165" s="56" t="s">
        <v>186</v>
      </c>
    </row>
    <row r="166" spans="2:9" ht="12.75">
      <c r="B166" s="8"/>
      <c r="C166" s="8"/>
      <c r="D166" s="8"/>
      <c r="E166" s="8"/>
      <c r="F166" s="8"/>
      <c r="G166" s="47"/>
      <c r="H166" s="17" t="s">
        <v>190</v>
      </c>
      <c r="I166" s="17" t="s">
        <v>190</v>
      </c>
    </row>
    <row r="167" spans="2:9" ht="13.5" customHeight="1">
      <c r="B167" s="8"/>
      <c r="C167" s="8"/>
      <c r="D167" s="8"/>
      <c r="E167" s="8"/>
      <c r="F167" s="8"/>
      <c r="G167" s="44"/>
      <c r="H167" s="60" t="s">
        <v>9</v>
      </c>
      <c r="I167" s="60" t="s">
        <v>9</v>
      </c>
    </row>
    <row r="168" spans="2:9" ht="12.75" customHeight="1">
      <c r="B168" s="8"/>
      <c r="C168" s="8"/>
      <c r="D168" s="8"/>
      <c r="E168" s="8"/>
      <c r="F168" s="8"/>
      <c r="G168" s="32"/>
      <c r="H168" s="61"/>
      <c r="I168" s="61"/>
    </row>
    <row r="169" spans="2:9" ht="12.75">
      <c r="B169" s="154" t="s">
        <v>89</v>
      </c>
      <c r="C169" s="154"/>
      <c r="D169" s="154"/>
      <c r="E169" s="8"/>
      <c r="F169" s="8"/>
      <c r="G169" s="8"/>
      <c r="H169" s="35">
        <v>231</v>
      </c>
      <c r="I169" s="35">
        <v>472</v>
      </c>
    </row>
    <row r="170" spans="2:9" ht="12.75">
      <c r="B170" s="154" t="s">
        <v>90</v>
      </c>
      <c r="C170" s="154"/>
      <c r="D170" s="154"/>
      <c r="E170" s="8"/>
      <c r="F170" s="8"/>
      <c r="G170" s="8"/>
      <c r="H170" s="35">
        <v>14</v>
      </c>
      <c r="I170" s="35">
        <v>25</v>
      </c>
    </row>
    <row r="171" spans="2:9" ht="13.5" thickBot="1">
      <c r="B171" s="8"/>
      <c r="C171" s="8"/>
      <c r="D171" s="8"/>
      <c r="E171" s="8"/>
      <c r="F171" s="8"/>
      <c r="G171" s="8"/>
      <c r="H171" s="65">
        <f>SUM(H169:H170)</f>
        <v>245</v>
      </c>
      <c r="I171" s="65">
        <f>SUM(I169:I170)</f>
        <v>497</v>
      </c>
    </row>
    <row r="172" spans="2:9" ht="12.75" customHeight="1">
      <c r="B172" s="8"/>
      <c r="C172" s="8"/>
      <c r="D172" s="8"/>
      <c r="E172" s="8"/>
      <c r="F172" s="8"/>
      <c r="G172" s="8"/>
      <c r="H172" s="8"/>
      <c r="I172" s="8"/>
    </row>
    <row r="173" spans="2:9" ht="12.75">
      <c r="B173" s="164" t="s">
        <v>5</v>
      </c>
      <c r="C173" s="164"/>
      <c r="D173" s="164"/>
      <c r="E173" s="164"/>
      <c r="F173" s="164"/>
      <c r="G173" s="164"/>
      <c r="H173" s="164"/>
      <c r="I173" s="164"/>
    </row>
    <row r="174" spans="2:9" ht="12.75">
      <c r="B174" s="164"/>
      <c r="C174" s="164"/>
      <c r="D174" s="164"/>
      <c r="E174" s="164"/>
      <c r="F174" s="164"/>
      <c r="G174" s="164"/>
      <c r="H174" s="164"/>
      <c r="I174" s="164"/>
    </row>
    <row r="175" spans="2:9" ht="32.25" customHeight="1">
      <c r="B175" s="164"/>
      <c r="C175" s="164"/>
      <c r="D175" s="164"/>
      <c r="E175" s="164"/>
      <c r="F175" s="164"/>
      <c r="G175" s="164"/>
      <c r="H175" s="164"/>
      <c r="I175" s="164"/>
    </row>
    <row r="176" spans="2:9" ht="12.75" hidden="1">
      <c r="B176" s="164"/>
      <c r="C176" s="164"/>
      <c r="D176" s="164"/>
      <c r="E176" s="164"/>
      <c r="F176" s="164"/>
      <c r="G176" s="164"/>
      <c r="H176" s="164"/>
      <c r="I176" s="164"/>
    </row>
    <row r="177" spans="2:9" ht="12.75" hidden="1">
      <c r="B177" s="164"/>
      <c r="C177" s="164"/>
      <c r="D177" s="164"/>
      <c r="E177" s="164"/>
      <c r="F177" s="164"/>
      <c r="G177" s="164"/>
      <c r="H177" s="164"/>
      <c r="I177" s="164"/>
    </row>
    <row r="180" spans="1:9" ht="12.75">
      <c r="A180" s="21"/>
      <c r="B180" s="95"/>
      <c r="C180" s="95"/>
      <c r="D180" s="95"/>
      <c r="E180" s="95"/>
      <c r="F180" s="95"/>
      <c r="G180" s="95"/>
      <c r="H180" s="95"/>
      <c r="I180" s="95"/>
    </row>
    <row r="181" spans="1:2" ht="12.75">
      <c r="A181" s="82" t="s">
        <v>131</v>
      </c>
      <c r="B181" s="1" t="s">
        <v>69</v>
      </c>
    </row>
    <row r="182" spans="2:9" ht="12.75">
      <c r="B182" s="154" t="s">
        <v>70</v>
      </c>
      <c r="C182" s="154"/>
      <c r="D182" s="154"/>
      <c r="E182" s="154"/>
      <c r="F182" s="154"/>
      <c r="G182" s="154"/>
      <c r="H182" s="154"/>
      <c r="I182" s="154"/>
    </row>
    <row r="183" spans="2:9" ht="12.75">
      <c r="B183" s="154"/>
      <c r="C183" s="154"/>
      <c r="D183" s="154"/>
      <c r="E183" s="154"/>
      <c r="F183" s="154"/>
      <c r="G183" s="154"/>
      <c r="H183" s="154"/>
      <c r="I183" s="154"/>
    </row>
    <row r="184" spans="2:9" ht="12.75">
      <c r="B184" s="8"/>
      <c r="C184" s="8"/>
      <c r="D184" s="8"/>
      <c r="E184" s="8"/>
      <c r="F184" s="8"/>
      <c r="G184" s="8"/>
      <c r="H184" s="8"/>
      <c r="I184" s="8"/>
    </row>
    <row r="185" spans="1:9" ht="12.75">
      <c r="A185" s="82" t="s">
        <v>132</v>
      </c>
      <c r="B185" s="1" t="s">
        <v>71</v>
      </c>
      <c r="E185" s="8"/>
      <c r="F185" s="8"/>
      <c r="G185" s="8"/>
      <c r="H185" s="8"/>
      <c r="I185" s="8"/>
    </row>
    <row r="186" spans="2:9" ht="12.75">
      <c r="B186" s="2" t="s">
        <v>72</v>
      </c>
      <c r="E186" s="8"/>
      <c r="F186" s="8"/>
      <c r="G186" s="8"/>
      <c r="H186" s="8"/>
      <c r="I186" s="8"/>
    </row>
    <row r="189" spans="1:2" ht="12.75">
      <c r="A189" s="82" t="s">
        <v>133</v>
      </c>
      <c r="B189" s="1" t="s">
        <v>74</v>
      </c>
    </row>
    <row r="190" spans="1:9" ht="12.75">
      <c r="A190" s="1"/>
      <c r="B190" s="154" t="s">
        <v>257</v>
      </c>
      <c r="C190" s="154"/>
      <c r="D190" s="154"/>
      <c r="E190" s="154"/>
      <c r="F190" s="154"/>
      <c r="G190" s="154"/>
      <c r="H190" s="154"/>
      <c r="I190" s="154"/>
    </row>
    <row r="191" spans="2:7" ht="12.75">
      <c r="B191" s="30"/>
      <c r="C191" s="30"/>
      <c r="D191" s="30"/>
      <c r="E191" s="30"/>
      <c r="F191" s="30"/>
      <c r="G191" s="30"/>
    </row>
    <row r="193" spans="1:2" ht="12.75">
      <c r="A193" s="82" t="s">
        <v>146</v>
      </c>
      <c r="B193" s="1" t="s">
        <v>75</v>
      </c>
    </row>
    <row r="194" spans="2:9" ht="12.75">
      <c r="B194" s="154" t="s">
        <v>102</v>
      </c>
      <c r="C194" s="154"/>
      <c r="D194" s="154"/>
      <c r="E194" s="154"/>
      <c r="F194" s="154"/>
      <c r="G194" s="154"/>
      <c r="H194" s="154"/>
      <c r="I194" s="154"/>
    </row>
    <row r="195" spans="2:9" ht="12.75">
      <c r="B195" s="8"/>
      <c r="C195" s="8"/>
      <c r="D195" s="8"/>
      <c r="E195" s="8"/>
      <c r="F195" s="8"/>
      <c r="G195" s="8"/>
      <c r="H195" s="8"/>
      <c r="I195" s="8"/>
    </row>
    <row r="197" spans="1:2" ht="12.75">
      <c r="A197" s="82" t="s">
        <v>147</v>
      </c>
      <c r="B197" s="1" t="s">
        <v>76</v>
      </c>
    </row>
    <row r="198" spans="2:9" ht="12.75" customHeight="1">
      <c r="B198" s="154" t="s">
        <v>152</v>
      </c>
      <c r="C198" s="154"/>
      <c r="D198" s="154"/>
      <c r="E198" s="154"/>
      <c r="F198" s="154"/>
      <c r="G198" s="154"/>
      <c r="H198" s="154"/>
      <c r="I198" s="154"/>
    </row>
    <row r="199" spans="2:9" ht="12.75">
      <c r="B199" s="154"/>
      <c r="C199" s="154"/>
      <c r="D199" s="154"/>
      <c r="E199" s="154"/>
      <c r="F199" s="154"/>
      <c r="G199" s="154"/>
      <c r="H199" s="154"/>
      <c r="I199" s="154"/>
    </row>
    <row r="200" spans="2:9" ht="12.75">
      <c r="B200" s="154"/>
      <c r="C200" s="154"/>
      <c r="D200" s="154"/>
      <c r="E200" s="154"/>
      <c r="F200" s="154"/>
      <c r="G200" s="154"/>
      <c r="H200" s="154"/>
      <c r="I200" s="154"/>
    </row>
    <row r="201" spans="2:9" ht="12.75">
      <c r="B201" s="154"/>
      <c r="C201" s="154"/>
      <c r="D201" s="154"/>
      <c r="E201" s="154"/>
      <c r="F201" s="154"/>
      <c r="G201" s="154"/>
      <c r="H201" s="154"/>
      <c r="I201" s="154"/>
    </row>
    <row r="202" spans="2:9" ht="12.75">
      <c r="B202" s="8"/>
      <c r="C202" s="8"/>
      <c r="D202" s="8"/>
      <c r="E202" s="8"/>
      <c r="F202" s="8"/>
      <c r="G202" s="8"/>
      <c r="H202" s="8"/>
      <c r="I202" s="8"/>
    </row>
    <row r="203" spans="1:9" ht="12.75">
      <c r="A203" s="82" t="s">
        <v>148</v>
      </c>
      <c r="B203" s="1" t="s">
        <v>276</v>
      </c>
      <c r="C203" s="8"/>
      <c r="D203" s="8"/>
      <c r="E203" s="8"/>
      <c r="F203" s="8"/>
      <c r="G203" s="8"/>
      <c r="H203" s="8"/>
      <c r="I203" s="8"/>
    </row>
    <row r="204" spans="1:9" ht="12.75" customHeight="1">
      <c r="A204" s="82"/>
      <c r="B204" s="154" t="s">
        <v>277</v>
      </c>
      <c r="C204" s="154"/>
      <c r="D204" s="154"/>
      <c r="E204" s="154"/>
      <c r="F204" s="154"/>
      <c r="G204" s="154"/>
      <c r="H204" s="154"/>
      <c r="I204" s="154"/>
    </row>
    <row r="206" spans="1:9" ht="12.75" customHeight="1">
      <c r="A206" s="21" t="s">
        <v>63</v>
      </c>
      <c r="B206" s="165" t="s">
        <v>73</v>
      </c>
      <c r="C206" s="165"/>
      <c r="D206" s="165"/>
      <c r="E206" s="165"/>
      <c r="F206" s="165"/>
      <c r="G206" s="165"/>
      <c r="H206" s="165"/>
      <c r="I206" s="165"/>
    </row>
    <row r="207" spans="1:9" ht="12.75">
      <c r="A207" s="73"/>
      <c r="B207" s="166"/>
      <c r="C207" s="166"/>
      <c r="D207" s="166"/>
      <c r="E207" s="166"/>
      <c r="F207" s="166"/>
      <c r="G207" s="166"/>
      <c r="H207" s="166"/>
      <c r="I207" s="166"/>
    </row>
    <row r="209" spans="1:2" ht="12.75">
      <c r="A209" s="82" t="s">
        <v>149</v>
      </c>
      <c r="B209" s="1" t="s">
        <v>77</v>
      </c>
    </row>
    <row r="210" spans="1:2" ht="12.75">
      <c r="A210" s="82"/>
      <c r="B210" s="1"/>
    </row>
    <row r="211" spans="1:3" ht="12.75">
      <c r="A211" s="82"/>
      <c r="B211" s="2" t="s">
        <v>154</v>
      </c>
      <c r="C211" s="2" t="s">
        <v>205</v>
      </c>
    </row>
    <row r="212" ht="12.75">
      <c r="A212" s="82"/>
    </row>
    <row r="213" spans="2:9" ht="12.75">
      <c r="B213" s="159" t="s">
        <v>158</v>
      </c>
      <c r="C213" s="159"/>
      <c r="D213" s="159"/>
      <c r="E213" s="159"/>
      <c r="F213" s="159"/>
      <c r="G213" s="159"/>
      <c r="H213" s="159"/>
      <c r="I213" s="159"/>
    </row>
    <row r="214" spans="2:9" ht="12.75">
      <c r="B214" s="159"/>
      <c r="C214" s="159"/>
      <c r="D214" s="159"/>
      <c r="E214" s="159"/>
      <c r="F214" s="159"/>
      <c r="G214" s="159"/>
      <c r="H214" s="159"/>
      <c r="I214" s="159"/>
    </row>
    <row r="215" spans="2:9" ht="12.75">
      <c r="B215" s="32"/>
      <c r="C215" s="32"/>
      <c r="D215" s="32"/>
      <c r="E215" s="32"/>
      <c r="F215" s="32"/>
      <c r="G215" s="32"/>
      <c r="H215" s="32"/>
      <c r="I215" s="32"/>
    </row>
    <row r="216" spans="2:9" ht="12.75">
      <c r="B216" s="159" t="s">
        <v>208</v>
      </c>
      <c r="C216" s="159"/>
      <c r="D216" s="159"/>
      <c r="E216" s="159"/>
      <c r="F216" s="159"/>
      <c r="G216" s="159"/>
      <c r="H216" s="159"/>
      <c r="I216" s="159"/>
    </row>
    <row r="217" spans="2:9" ht="12.75">
      <c r="B217" s="32"/>
      <c r="C217" s="32"/>
      <c r="D217" s="32"/>
      <c r="E217" s="32"/>
      <c r="F217" s="32"/>
      <c r="G217" s="32"/>
      <c r="H217" s="32"/>
      <c r="I217" s="32"/>
    </row>
    <row r="218" spans="6:9" ht="12.75">
      <c r="F218" s="66" t="s">
        <v>159</v>
      </c>
      <c r="H218" s="66" t="s">
        <v>200</v>
      </c>
      <c r="I218" s="4"/>
    </row>
    <row r="219" spans="6:9" ht="12.75">
      <c r="F219" s="87" t="s">
        <v>190</v>
      </c>
      <c r="G219" s="87" t="s">
        <v>201</v>
      </c>
      <c r="H219" s="5" t="s">
        <v>202</v>
      </c>
      <c r="I219" s="87" t="s">
        <v>201</v>
      </c>
    </row>
    <row r="220" spans="6:9" ht="12.75">
      <c r="F220" s="56" t="s">
        <v>9</v>
      </c>
      <c r="G220" s="56" t="s">
        <v>9</v>
      </c>
      <c r="H220" s="56" t="s">
        <v>9</v>
      </c>
      <c r="I220" s="56" t="s">
        <v>9</v>
      </c>
    </row>
    <row r="222" spans="2:9" ht="12.75">
      <c r="B222" s="2" t="s">
        <v>18</v>
      </c>
      <c r="F222" s="89">
        <f>'IS'!D39</f>
        <v>2891</v>
      </c>
      <c r="G222" s="11">
        <v>0</v>
      </c>
      <c r="H222" s="11">
        <f>'IS'!G39</f>
        <v>5880</v>
      </c>
      <c r="I222" s="88">
        <v>0</v>
      </c>
    </row>
    <row r="223" spans="6:9" ht="12.75">
      <c r="F223" s="110"/>
      <c r="G223" s="15"/>
      <c r="H223" s="15"/>
      <c r="I223" s="111"/>
    </row>
    <row r="224" spans="2:9" ht="12.75">
      <c r="B224" s="2" t="s">
        <v>203</v>
      </c>
      <c r="F224" s="110">
        <v>65101</v>
      </c>
      <c r="G224" s="15">
        <v>0</v>
      </c>
      <c r="H224" s="114">
        <f>29838+3562</f>
        <v>33400</v>
      </c>
      <c r="I224" s="111">
        <v>0</v>
      </c>
    </row>
    <row r="225" spans="2:9" ht="12.75">
      <c r="B225" s="2" t="s">
        <v>204</v>
      </c>
      <c r="F225" s="110">
        <v>14248</v>
      </c>
      <c r="G225" s="15">
        <v>0</v>
      </c>
      <c r="H225" s="148">
        <v>0</v>
      </c>
      <c r="I225" s="88">
        <v>0</v>
      </c>
    </row>
    <row r="226" spans="2:9" ht="13.5" thickBot="1">
      <c r="B226" s="2" t="s">
        <v>78</v>
      </c>
      <c r="F226" s="112">
        <f>SUM(F224:F225)</f>
        <v>79349</v>
      </c>
      <c r="G226" s="12">
        <v>0</v>
      </c>
      <c r="H226" s="112">
        <v>33400</v>
      </c>
      <c r="I226" s="12">
        <v>0</v>
      </c>
    </row>
    <row r="227" spans="6:8" ht="12.75">
      <c r="F227" s="13"/>
      <c r="G227" s="13"/>
      <c r="H227" s="110"/>
    </row>
    <row r="228" spans="2:9" ht="13.5" thickBot="1">
      <c r="B228" s="2" t="s">
        <v>11</v>
      </c>
      <c r="F228" s="113">
        <f>F222/F226*100</f>
        <v>3.6433981524656898</v>
      </c>
      <c r="G228" s="90">
        <v>0</v>
      </c>
      <c r="H228" s="113">
        <f>H222/H226*100</f>
        <v>17.604790419161674</v>
      </c>
      <c r="I228" s="90">
        <v>0</v>
      </c>
    </row>
    <row r="229" ht="12.75">
      <c r="G229" s="13"/>
    </row>
    <row r="230" spans="2:9" ht="14.25" customHeight="1">
      <c r="B230" s="2" t="s">
        <v>156</v>
      </c>
      <c r="C230" s="2" t="s">
        <v>206</v>
      </c>
      <c r="E230" s="100"/>
      <c r="F230" s="100"/>
      <c r="G230" s="100"/>
      <c r="H230" s="100"/>
      <c r="I230" s="100"/>
    </row>
    <row r="231" spans="5:9" ht="14.25" customHeight="1">
      <c r="E231" s="100"/>
      <c r="F231" s="100"/>
      <c r="G231" s="100"/>
      <c r="H231" s="100"/>
      <c r="I231" s="100"/>
    </row>
    <row r="232" spans="2:9" ht="14.25" customHeight="1">
      <c r="B232" s="159" t="s">
        <v>207</v>
      </c>
      <c r="C232" s="159"/>
      <c r="D232" s="159"/>
      <c r="E232" s="159"/>
      <c r="F232" s="159"/>
      <c r="G232" s="159"/>
      <c r="H232" s="159"/>
      <c r="I232" s="159"/>
    </row>
    <row r="233" spans="2:9" ht="14.25" customHeight="1">
      <c r="B233" s="159"/>
      <c r="C233" s="159"/>
      <c r="D233" s="159"/>
      <c r="E233" s="159"/>
      <c r="F233" s="159"/>
      <c r="G233" s="159"/>
      <c r="H233" s="159"/>
      <c r="I233" s="159"/>
    </row>
    <row r="234" spans="2:9" ht="14.25" customHeight="1">
      <c r="B234" s="32"/>
      <c r="C234" s="32"/>
      <c r="D234" s="32"/>
      <c r="E234" s="32"/>
      <c r="F234" s="32"/>
      <c r="G234" s="32"/>
      <c r="H234" s="32"/>
      <c r="I234" s="32"/>
    </row>
    <row r="235" spans="2:9" ht="26.25" customHeight="1">
      <c r="B235" s="159" t="s">
        <v>209</v>
      </c>
      <c r="C235" s="159"/>
      <c r="D235" s="159"/>
      <c r="E235" s="159"/>
      <c r="F235" s="159"/>
      <c r="G235" s="159"/>
      <c r="H235" s="159"/>
      <c r="I235" s="159"/>
    </row>
    <row r="236" spans="2:9" ht="9.75" customHeight="1">
      <c r="B236" s="32"/>
      <c r="C236" s="32"/>
      <c r="D236" s="32"/>
      <c r="E236" s="32"/>
      <c r="F236" s="32"/>
      <c r="G236" s="32"/>
      <c r="H236" s="32"/>
      <c r="I236" s="32"/>
    </row>
    <row r="237" spans="6:9" ht="14.25" customHeight="1">
      <c r="F237" s="66" t="s">
        <v>159</v>
      </c>
      <c r="H237" s="66" t="s">
        <v>200</v>
      </c>
      <c r="I237" s="4"/>
    </row>
    <row r="238" spans="6:9" ht="14.25" customHeight="1">
      <c r="F238" s="87" t="s">
        <v>190</v>
      </c>
      <c r="G238" s="87" t="s">
        <v>201</v>
      </c>
      <c r="H238" s="5" t="str">
        <f>H219</f>
        <v>30 Sept 2006 #</v>
      </c>
      <c r="I238" s="87" t="s">
        <v>201</v>
      </c>
    </row>
    <row r="239" spans="6:9" ht="14.25" customHeight="1">
      <c r="F239" s="56" t="s">
        <v>9</v>
      </c>
      <c r="G239" s="56" t="s">
        <v>9</v>
      </c>
      <c r="H239" s="56" t="s">
        <v>9</v>
      </c>
      <c r="I239" s="56" t="s">
        <v>9</v>
      </c>
    </row>
    <row r="240" ht="14.25" customHeight="1"/>
    <row r="241" spans="2:9" ht="14.25" customHeight="1">
      <c r="B241" s="2" t="s">
        <v>18</v>
      </c>
      <c r="F241" s="89">
        <f>F222</f>
        <v>2891</v>
      </c>
      <c r="G241" s="11">
        <v>0</v>
      </c>
      <c r="H241" s="11">
        <f>H222</f>
        <v>5880</v>
      </c>
      <c r="I241" s="88">
        <v>0</v>
      </c>
    </row>
    <row r="242" spans="6:9" ht="14.25" customHeight="1">
      <c r="F242" s="110"/>
      <c r="G242" s="15"/>
      <c r="H242" s="15"/>
      <c r="I242" s="111"/>
    </row>
    <row r="243" spans="2:9" ht="14.25" customHeight="1">
      <c r="B243" s="2" t="s">
        <v>203</v>
      </c>
      <c r="F243" s="110">
        <v>65101</v>
      </c>
      <c r="G243" s="15">
        <v>0</v>
      </c>
      <c r="H243" s="114">
        <f>29838+3562</f>
        <v>33400</v>
      </c>
      <c r="I243" s="15">
        <v>0</v>
      </c>
    </row>
    <row r="244" spans="2:9" ht="14.25" customHeight="1">
      <c r="B244" s="2" t="s">
        <v>204</v>
      </c>
      <c r="F244" s="110">
        <v>14248</v>
      </c>
      <c r="G244" s="15">
        <v>0</v>
      </c>
      <c r="H244" s="15">
        <v>0</v>
      </c>
      <c r="I244" s="15">
        <v>0</v>
      </c>
    </row>
    <row r="245" spans="2:9" ht="14.25" customHeight="1">
      <c r="B245" s="2" t="s">
        <v>210</v>
      </c>
      <c r="F245" s="110">
        <v>1526</v>
      </c>
      <c r="G245" s="11">
        <v>0</v>
      </c>
      <c r="H245" s="114">
        <v>381</v>
      </c>
      <c r="I245" s="11">
        <v>0</v>
      </c>
    </row>
    <row r="246" spans="2:9" ht="14.25" customHeight="1" thickBot="1">
      <c r="B246" s="2" t="s">
        <v>78</v>
      </c>
      <c r="F246" s="112">
        <f>SUM(F243:F245)</f>
        <v>80875</v>
      </c>
      <c r="G246" s="12">
        <v>0</v>
      </c>
      <c r="H246" s="112">
        <f>SUM(H243:H245)</f>
        <v>33781</v>
      </c>
      <c r="I246" s="12">
        <v>0</v>
      </c>
    </row>
    <row r="247" spans="6:8" ht="14.25" customHeight="1">
      <c r="F247" s="13"/>
      <c r="G247" s="13"/>
      <c r="H247" s="110"/>
    </row>
    <row r="248" spans="2:9" ht="14.25" customHeight="1" thickBot="1">
      <c r="B248" s="2" t="s">
        <v>11</v>
      </c>
      <c r="F248" s="113">
        <f>F241/F246*100</f>
        <v>3.5746522411128288</v>
      </c>
      <c r="G248" s="90">
        <v>0</v>
      </c>
      <c r="H248" s="113">
        <f>H241/H246*100</f>
        <v>17.40623427370415</v>
      </c>
      <c r="I248" s="90">
        <v>0</v>
      </c>
    </row>
    <row r="249" spans="6:9" ht="14.25" customHeight="1">
      <c r="F249" s="149"/>
      <c r="G249" s="15"/>
      <c r="H249" s="149"/>
      <c r="I249" s="15"/>
    </row>
    <row r="250" spans="2:9" ht="28.5" customHeight="1">
      <c r="B250" s="93" t="s">
        <v>160</v>
      </c>
      <c r="C250" s="155" t="s">
        <v>266</v>
      </c>
      <c r="D250" s="155"/>
      <c r="E250" s="155"/>
      <c r="F250" s="155"/>
      <c r="G250" s="155"/>
      <c r="H250" s="155"/>
      <c r="I250" s="155"/>
    </row>
    <row r="251" spans="2:9" ht="14.25" customHeight="1">
      <c r="B251" s="93"/>
      <c r="C251" s="100"/>
      <c r="D251" s="100"/>
      <c r="E251" s="100"/>
      <c r="F251" s="100"/>
      <c r="G251" s="100"/>
      <c r="H251" s="100"/>
      <c r="I251" s="100"/>
    </row>
    <row r="252" spans="1:9" ht="12.75">
      <c r="A252" s="21" t="s">
        <v>63</v>
      </c>
      <c r="B252" s="165" t="s">
        <v>73</v>
      </c>
      <c r="C252" s="165"/>
      <c r="D252" s="165"/>
      <c r="E252" s="165"/>
      <c r="F252" s="165"/>
      <c r="G252" s="165"/>
      <c r="H252" s="165"/>
      <c r="I252" s="165"/>
    </row>
    <row r="253" spans="1:9" ht="12.75">
      <c r="A253" s="73"/>
      <c r="B253" s="166"/>
      <c r="C253" s="166"/>
      <c r="D253" s="166"/>
      <c r="E253" s="166"/>
      <c r="F253" s="166"/>
      <c r="G253" s="166"/>
      <c r="H253" s="166"/>
      <c r="I253" s="166"/>
    </row>
    <row r="254" spans="1:9" ht="12.75">
      <c r="A254" s="21"/>
      <c r="B254" s="95"/>
      <c r="C254" s="95"/>
      <c r="D254" s="95"/>
      <c r="E254" s="95"/>
      <c r="F254" s="95"/>
      <c r="G254" s="95"/>
      <c r="H254" s="95"/>
      <c r="I254" s="95"/>
    </row>
    <row r="255" spans="1:9" ht="12.75">
      <c r="A255" s="21"/>
      <c r="B255" s="95"/>
      <c r="C255" s="95"/>
      <c r="D255" s="95"/>
      <c r="E255" s="95"/>
      <c r="F255" s="95"/>
      <c r="G255" s="95"/>
      <c r="H255" s="95"/>
      <c r="I255" s="95"/>
    </row>
    <row r="256" spans="1:2" ht="12.75">
      <c r="A256" s="82" t="s">
        <v>150</v>
      </c>
      <c r="B256" s="1" t="s">
        <v>153</v>
      </c>
    </row>
    <row r="257" spans="2:9" ht="12.75">
      <c r="B257" s="154" t="s">
        <v>79</v>
      </c>
      <c r="C257" s="154"/>
      <c r="D257" s="154"/>
      <c r="E257" s="154"/>
      <c r="F257" s="154"/>
      <c r="G257" s="154"/>
      <c r="H257" s="154"/>
      <c r="I257" s="154"/>
    </row>
    <row r="258" spans="2:9" ht="12.75">
      <c r="B258" s="154"/>
      <c r="C258" s="154"/>
      <c r="D258" s="154"/>
      <c r="E258" s="154"/>
      <c r="F258" s="154"/>
      <c r="G258" s="154"/>
      <c r="H258" s="154"/>
      <c r="I258" s="154"/>
    </row>
    <row r="259" spans="2:9" ht="12.75">
      <c r="B259" s="8"/>
      <c r="C259" s="8"/>
      <c r="D259" s="8"/>
      <c r="E259" s="8"/>
      <c r="F259" s="8"/>
      <c r="G259" s="8"/>
      <c r="H259" s="8"/>
      <c r="I259" s="8"/>
    </row>
    <row r="260" spans="2:9" ht="12.75">
      <c r="B260" s="84" t="s">
        <v>154</v>
      </c>
      <c r="C260" s="48" t="s">
        <v>155</v>
      </c>
      <c r="D260" s="8"/>
      <c r="E260" s="8"/>
      <c r="F260" s="8"/>
      <c r="G260" s="8"/>
      <c r="H260" s="8"/>
      <c r="I260" s="8"/>
    </row>
    <row r="261" spans="2:9" ht="12.75">
      <c r="B261" s="84"/>
      <c r="C261" s="48"/>
      <c r="D261" s="8"/>
      <c r="E261" s="8"/>
      <c r="F261" s="8"/>
      <c r="G261" s="8"/>
      <c r="H261" s="8"/>
      <c r="I261" s="8"/>
    </row>
    <row r="262" spans="2:9" ht="12.75">
      <c r="B262" s="84"/>
      <c r="C262" s="85" t="s">
        <v>260</v>
      </c>
      <c r="D262" s="8"/>
      <c r="E262" s="8"/>
      <c r="F262" s="8"/>
      <c r="G262" s="8"/>
      <c r="H262" s="8"/>
      <c r="I262" s="8"/>
    </row>
    <row r="263" spans="2:9" ht="12.75">
      <c r="B263" s="84"/>
      <c r="C263" s="85"/>
      <c r="D263" s="8"/>
      <c r="E263" s="8"/>
      <c r="F263" s="8"/>
      <c r="G263" s="8"/>
      <c r="H263" s="8"/>
      <c r="I263" s="8"/>
    </row>
    <row r="264" spans="2:3" ht="12.75">
      <c r="B264" s="1" t="s">
        <v>156</v>
      </c>
      <c r="C264" s="48" t="s">
        <v>157</v>
      </c>
    </row>
    <row r="265" spans="2:3" ht="12.75">
      <c r="B265" s="1"/>
      <c r="C265" s="48"/>
    </row>
    <row r="266" spans="2:9" ht="82.5" customHeight="1">
      <c r="B266" s="1"/>
      <c r="C266" s="154" t="s">
        <v>2</v>
      </c>
      <c r="D266" s="163"/>
      <c r="E266" s="163"/>
      <c r="F266" s="163"/>
      <c r="G266" s="163"/>
      <c r="H266" s="163"/>
      <c r="I266" s="163"/>
    </row>
    <row r="267" spans="2:9" ht="12.75" customHeight="1">
      <c r="B267" s="1"/>
      <c r="C267" s="8"/>
      <c r="D267" s="86"/>
      <c r="E267" s="86"/>
      <c r="F267" s="86"/>
      <c r="G267" s="36" t="s">
        <v>161</v>
      </c>
      <c r="H267" s="36" t="s">
        <v>163</v>
      </c>
      <c r="I267" s="36" t="s">
        <v>164</v>
      </c>
    </row>
    <row r="268" spans="2:9" ht="12.75" customHeight="1">
      <c r="B268" s="1"/>
      <c r="C268" s="8"/>
      <c r="D268" s="86"/>
      <c r="E268" s="86"/>
      <c r="F268" s="86"/>
      <c r="G268" s="36" t="s">
        <v>162</v>
      </c>
      <c r="H268" s="36" t="s">
        <v>258</v>
      </c>
      <c r="I268" s="36"/>
    </row>
    <row r="269" spans="2:9" ht="12.75" customHeight="1">
      <c r="B269" s="1"/>
      <c r="C269" s="8"/>
      <c r="D269" s="86"/>
      <c r="E269" s="86"/>
      <c r="F269" s="86"/>
      <c r="G269" s="56" t="s">
        <v>9</v>
      </c>
      <c r="H269" s="56" t="s">
        <v>9</v>
      </c>
      <c r="I269" s="56" t="s">
        <v>9</v>
      </c>
    </row>
    <row r="270" spans="2:9" ht="12.75" customHeight="1">
      <c r="B270" s="1"/>
      <c r="C270" s="8"/>
      <c r="D270" s="86"/>
      <c r="E270" s="86"/>
      <c r="F270" s="86"/>
      <c r="G270" s="56"/>
      <c r="H270" s="56"/>
      <c r="I270" s="56"/>
    </row>
    <row r="271" spans="2:9" ht="12.75" customHeight="1">
      <c r="B271" s="1"/>
      <c r="C271" s="2" t="s">
        <v>167</v>
      </c>
      <c r="D271" s="86"/>
      <c r="E271" s="86"/>
      <c r="F271" s="86"/>
      <c r="G271" s="91">
        <v>7700</v>
      </c>
      <c r="H271" s="102">
        <v>5877</v>
      </c>
      <c r="I271" s="91">
        <f>G271-H271</f>
        <v>1823</v>
      </c>
    </row>
    <row r="272" spans="2:9" ht="13.5" customHeight="1">
      <c r="B272" s="1"/>
      <c r="C272" s="2" t="s">
        <v>165</v>
      </c>
      <c r="D272" s="86"/>
      <c r="E272" s="86"/>
      <c r="F272" s="86"/>
      <c r="G272" s="91">
        <v>6793</v>
      </c>
      <c r="H272" s="102">
        <v>6793</v>
      </c>
      <c r="I272" s="101">
        <f>G272-H272</f>
        <v>0</v>
      </c>
    </row>
    <row r="273" spans="2:9" ht="13.5" customHeight="1">
      <c r="B273" s="1"/>
      <c r="C273" s="2" t="s">
        <v>166</v>
      </c>
      <c r="D273" s="86"/>
      <c r="E273" s="86"/>
      <c r="F273" s="86"/>
      <c r="G273" s="91">
        <v>1105</v>
      </c>
      <c r="H273" s="102">
        <v>529</v>
      </c>
      <c r="I273" s="91">
        <f>G273-H273</f>
        <v>576</v>
      </c>
    </row>
    <row r="274" spans="2:9" ht="13.5" customHeight="1">
      <c r="B274" s="1"/>
      <c r="C274" s="2" t="s">
        <v>168</v>
      </c>
      <c r="D274" s="86"/>
      <c r="E274" s="86"/>
      <c r="F274" s="86"/>
      <c r="G274" s="91">
        <v>1500</v>
      </c>
      <c r="H274" s="102">
        <v>1258</v>
      </c>
      <c r="I274" s="91">
        <f>G274-H274</f>
        <v>242</v>
      </c>
    </row>
    <row r="275" spans="2:9" ht="13.5" customHeight="1" thickBot="1">
      <c r="B275" s="1"/>
      <c r="C275" s="8"/>
      <c r="D275" s="86"/>
      <c r="E275" s="86"/>
      <c r="F275" s="86"/>
      <c r="G275" s="92">
        <f>SUM(G271:G274)</f>
        <v>17098</v>
      </c>
      <c r="H275" s="103">
        <f>SUM(H271:H274)</f>
        <v>14457</v>
      </c>
      <c r="I275" s="92">
        <f>SUM(I271:I274)</f>
        <v>2641</v>
      </c>
    </row>
    <row r="276" spans="2:9" ht="12" customHeight="1">
      <c r="B276" s="1"/>
      <c r="C276" s="8"/>
      <c r="D276" s="86"/>
      <c r="E276" s="86"/>
      <c r="F276" s="86"/>
      <c r="G276" s="91"/>
      <c r="H276" s="91"/>
      <c r="I276" s="91"/>
    </row>
    <row r="277" spans="2:9" ht="12.75">
      <c r="B277" s="8"/>
      <c r="C277" s="8"/>
      <c r="D277" s="8"/>
      <c r="E277" s="8"/>
      <c r="F277" s="8"/>
      <c r="G277" s="8"/>
      <c r="H277" s="8"/>
      <c r="I277" s="8"/>
    </row>
    <row r="278" spans="1:2" ht="12.75">
      <c r="A278" s="82" t="s">
        <v>151</v>
      </c>
      <c r="B278" s="1" t="s">
        <v>80</v>
      </c>
    </row>
    <row r="279" spans="2:9" ht="12.75">
      <c r="B279" s="164" t="s">
        <v>259</v>
      </c>
      <c r="C279" s="164"/>
      <c r="D279" s="164"/>
      <c r="E279" s="164"/>
      <c r="F279" s="164"/>
      <c r="G279" s="164"/>
      <c r="H279" s="164"/>
      <c r="I279" s="164"/>
    </row>
    <row r="280" spans="2:9" ht="12.75">
      <c r="B280" s="164"/>
      <c r="C280" s="164"/>
      <c r="D280" s="164"/>
      <c r="E280" s="164"/>
      <c r="F280" s="164"/>
      <c r="G280" s="164"/>
      <c r="H280" s="164"/>
      <c r="I280" s="164"/>
    </row>
    <row r="282" ht="12.75">
      <c r="A282" s="2" t="s">
        <v>178</v>
      </c>
    </row>
    <row r="284" ht="12.75">
      <c r="A284" s="2" t="s">
        <v>179</v>
      </c>
    </row>
    <row r="285" ht="12.75">
      <c r="A285" s="2" t="s">
        <v>180</v>
      </c>
    </row>
    <row r="286" ht="12.75">
      <c r="A286" s="2" t="s">
        <v>181</v>
      </c>
    </row>
    <row r="287" spans="1:4" ht="12.75">
      <c r="A287" s="162" t="s">
        <v>3</v>
      </c>
      <c r="B287" s="162"/>
      <c r="C287" s="162"/>
      <c r="D287" s="162"/>
    </row>
  </sheetData>
  <mergeCells count="49">
    <mergeCell ref="B156:I156"/>
    <mergeCell ref="B206:I207"/>
    <mergeCell ref="B198:I201"/>
    <mergeCell ref="B204:I204"/>
    <mergeCell ref="B169:D169"/>
    <mergeCell ref="B170:D170"/>
    <mergeCell ref="B173:I177"/>
    <mergeCell ref="B161:I162"/>
    <mergeCell ref="B182:I183"/>
    <mergeCell ref="B190:I190"/>
    <mergeCell ref="B154:D154"/>
    <mergeCell ref="G141:H141"/>
    <mergeCell ref="G142:H142"/>
    <mergeCell ref="B152:D152"/>
    <mergeCell ref="B149:D149"/>
    <mergeCell ref="B151:D151"/>
    <mergeCell ref="B98:I100"/>
    <mergeCell ref="B104:I105"/>
    <mergeCell ref="B146:D146"/>
    <mergeCell ref="B148:D148"/>
    <mergeCell ref="B117:I118"/>
    <mergeCell ref="B121:I124"/>
    <mergeCell ref="B136:I137"/>
    <mergeCell ref="B126:I128"/>
    <mergeCell ref="B53:G53"/>
    <mergeCell ref="B79:I81"/>
    <mergeCell ref="B94:I94"/>
    <mergeCell ref="B85:I87"/>
    <mergeCell ref="B75:I76"/>
    <mergeCell ref="B235:I235"/>
    <mergeCell ref="B252:I253"/>
    <mergeCell ref="B14:I20"/>
    <mergeCell ref="B32:I33"/>
    <mergeCell ref="B46:I47"/>
    <mergeCell ref="B52:I52"/>
    <mergeCell ref="B23:I24"/>
    <mergeCell ref="B28:I28"/>
    <mergeCell ref="B37:I38"/>
    <mergeCell ref="B41:I42"/>
    <mergeCell ref="B213:I214"/>
    <mergeCell ref="B132:I132"/>
    <mergeCell ref="A287:D287"/>
    <mergeCell ref="B257:I258"/>
    <mergeCell ref="C266:I266"/>
    <mergeCell ref="B194:I194"/>
    <mergeCell ref="C250:I250"/>
    <mergeCell ref="B232:I233"/>
    <mergeCell ref="B216:I216"/>
    <mergeCell ref="B279:I280"/>
  </mergeCells>
  <printOptions/>
  <pageMargins left="0.33" right="0.22" top="0.31" bottom="0.38" header="0.22" footer="0.17"/>
  <pageSetup firstPageNumber="5" useFirstPageNumber="1" horizontalDpi="600" verticalDpi="600" orientation="portrait" paperSize="9" scale="96" r:id="rId2"/>
  <headerFooter alignWithMargins="0">
    <oddFooter>&amp;R&amp;"Times New Roman,Regular"- &amp;P -</oddFooter>
  </headerFooter>
  <rowBreaks count="6" manualBreakCount="6">
    <brk id="48" max="8" man="1"/>
    <brk id="88" max="8" man="1"/>
    <brk id="116" max="8" man="1"/>
    <brk id="159" max="8" man="1"/>
    <brk id="205" max="8" man="1"/>
    <brk id="25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O &amp; M MANAGEMENT CONSULTANTS S/B</cp:lastModifiedBy>
  <cp:lastPrinted>1998-01-01T00:37:43Z</cp:lastPrinted>
  <dcterms:created xsi:type="dcterms:W3CDTF">2005-11-02T07:17:39Z</dcterms:created>
  <dcterms:modified xsi:type="dcterms:W3CDTF">2006-11-16T08:43:07Z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